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A\Desktop\PARA GOBIERNO EN LINEA\VIGENCIA 2021\"/>
    </mc:Choice>
  </mc:AlternateContent>
  <bookViews>
    <workbookView xWindow="0" yWindow="0" windowWidth="28800" windowHeight="120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7" i="1" l="1"/>
  <c r="AA17" i="1"/>
  <c r="Z17" i="1"/>
  <c r="AH17" i="1" s="1"/>
  <c r="AI16" i="1"/>
  <c r="AA16" i="1"/>
  <c r="Z16" i="1"/>
  <c r="AH16" i="1" s="1"/>
  <c r="AI15" i="1"/>
  <c r="AA15" i="1"/>
  <c r="Z15" i="1"/>
  <c r="AH15" i="1" s="1"/>
  <c r="AI14" i="1"/>
  <c r="AA14" i="1"/>
  <c r="Z14" i="1"/>
  <c r="AH14" i="1" s="1"/>
  <c r="AI13" i="1"/>
  <c r="AA13" i="1"/>
  <c r="Z13" i="1"/>
  <c r="AH13" i="1" s="1"/>
  <c r="AI12" i="1"/>
  <c r="AA12" i="1"/>
  <c r="Z12" i="1"/>
  <c r="AH12" i="1" s="1"/>
  <c r="AI11" i="1"/>
  <c r="AA11" i="1"/>
  <c r="Z11" i="1"/>
  <c r="AH11" i="1" s="1"/>
  <c r="AI10" i="1"/>
  <c r="AA10" i="1"/>
  <c r="Z10" i="1"/>
  <c r="AH10" i="1" s="1"/>
  <c r="AI9" i="1"/>
  <c r="AA9" i="1"/>
  <c r="Z9" i="1"/>
  <c r="AH9" i="1" s="1"/>
  <c r="AI8" i="1"/>
  <c r="AA8" i="1"/>
  <c r="Z8" i="1"/>
  <c r="AH8" i="1" s="1"/>
  <c r="F8" i="1"/>
  <c r="AI7" i="1"/>
  <c r="AA7" i="1"/>
  <c r="Z7" i="1"/>
  <c r="AH7" i="1" s="1"/>
  <c r="AI6" i="1"/>
  <c r="AA6" i="1"/>
  <c r="Z6" i="1"/>
  <c r="AH6" i="1" s="1"/>
  <c r="AI5" i="1"/>
  <c r="AA5" i="1"/>
  <c r="Z5" i="1"/>
  <c r="AH5" i="1" s="1"/>
  <c r="AI4" i="1"/>
  <c r="AA4" i="1"/>
  <c r="Z4" i="1"/>
  <c r="AH4" i="1" s="1"/>
  <c r="AI3" i="1"/>
  <c r="AA3" i="1"/>
  <c r="Z3" i="1"/>
  <c r="AH3" i="1" s="1"/>
  <c r="F3" i="1"/>
</calcChain>
</file>

<file path=xl/sharedStrings.xml><?xml version="1.0" encoding="utf-8"?>
<sst xmlns="http://schemas.openxmlformats.org/spreadsheetml/2006/main" count="204" uniqueCount="119">
  <si>
    <t xml:space="preserve">No. De Contrato </t>
  </si>
  <si>
    <t>Fecha De Suscripción Del Contrato</t>
  </si>
  <si>
    <t>TIPO DE CONTRATO</t>
  </si>
  <si>
    <t>OBJETO DEL CONTRATO</t>
  </si>
  <si>
    <t>VALOR INICIAL DEL CONTRATO</t>
  </si>
  <si>
    <t>VALOR MENSUAL (SI APLICA)</t>
  </si>
  <si>
    <t>RUBRO PRESUPUESTAL</t>
  </si>
  <si>
    <t>No CDP</t>
  </si>
  <si>
    <t>FECHA DE EXPEDICION DEL CDP</t>
  </si>
  <si>
    <t>VALOR CDP</t>
  </si>
  <si>
    <t>NOMBRE DEL CONTRATISTA</t>
  </si>
  <si>
    <t>Cédula / Nit Del Contratista</t>
  </si>
  <si>
    <t>LUGAR DE EXPEDICION</t>
  </si>
  <si>
    <t>CORREO ELECTRONICO</t>
  </si>
  <si>
    <t xml:space="preserve">Numero de Telefono </t>
  </si>
  <si>
    <t>PERSONA</t>
  </si>
  <si>
    <t>Cédula / Nit Del Supervisor</t>
  </si>
  <si>
    <t>NOMBRE DEL SUPERVISOR</t>
  </si>
  <si>
    <t>AREA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</si>
  <si>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</si>
  <si>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</si>
  <si>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</si>
  <si>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</si>
  <si>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</si>
  <si>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VALOR DEL COMPROMISO</t>
  </si>
  <si>
    <t>FECHA DE EXPEDICION DEL  COMPROMISO</t>
  </si>
  <si>
    <t>FECHA DE ADICION, PRORROGA O MODIFICACION</t>
  </si>
  <si>
    <t>ADICIONES Y PRORROGAS</t>
  </si>
  <si>
    <t>VALOR FINAL DEL CONTRATO</t>
  </si>
  <si>
    <t>Fecha Terminación FINAL del Contrato</t>
  </si>
  <si>
    <t>TIPO DE MODIFICACION</t>
  </si>
  <si>
    <t>No. CDP ADICION</t>
  </si>
  <si>
    <t>No. RP ADICION</t>
  </si>
  <si>
    <t>VALOR ADICION</t>
  </si>
  <si>
    <t>Prorroga Unidad de Ejecucion</t>
  </si>
  <si>
    <t>Plazo Numero de Unidades</t>
  </si>
  <si>
    <t>PRESTACION DE SERVICIOS</t>
  </si>
  <si>
    <t>BOGOTA D.C</t>
  </si>
  <si>
    <t>NATURAL</t>
  </si>
  <si>
    <t>INTERNO</t>
  </si>
  <si>
    <t>MES</t>
  </si>
  <si>
    <t>NIT</t>
  </si>
  <si>
    <t>JURIDICA</t>
  </si>
  <si>
    <t>BARRANQUILLA</t>
  </si>
  <si>
    <t>VILLAVICENCIO</t>
  </si>
  <si>
    <t>SAN JOSE DEL GUAVIARE</t>
  </si>
  <si>
    <t>PRESTACION DE SERVICIOS COMO AUXILIAR DE ENFERMERIA</t>
  </si>
  <si>
    <t>GABRIEL GILBERTO CARDENAS BEJARANO</t>
  </si>
  <si>
    <t>EL RETORNO</t>
  </si>
  <si>
    <t>GRANADA</t>
  </si>
  <si>
    <t>PRESTACION DE SERVICIOS PARA REALIZAR ACTIVIDADES DE ASEO Y DESINFECCION EN LAS AREAS ASISTENCIALES Y ADMINISTRATIVAS</t>
  </si>
  <si>
    <t>ROSA EMILIANA MELO LOAIZA</t>
  </si>
  <si>
    <t>ASEO Y DESINFECCION</t>
  </si>
  <si>
    <t>PRESTACION DE SERVICIOS PROFESIONALES COMO BACTERIOLOGA</t>
  </si>
  <si>
    <t>LABORATORIO CLINICO</t>
  </si>
  <si>
    <t>SUBGERENCIA DE GESTION ADMINISTRATIVA Y FINANCIERA</t>
  </si>
  <si>
    <t>DORA JUDITH CUADRADO ORJUELA</t>
  </si>
  <si>
    <t>GESTION DEL TALENTO HUMANO</t>
  </si>
  <si>
    <t>PRESTACION DE SERVICIOS COMO TECNICO ADMINISTRATIVO</t>
  </si>
  <si>
    <t>DIAS</t>
  </si>
  <si>
    <t>RUT</t>
  </si>
  <si>
    <t>VIVIANA ANDREA  MEJIA PEREZ</t>
  </si>
  <si>
    <t>MANTENIMIENTO</t>
  </si>
  <si>
    <t>ALMACEN Y SUMINISTROS</t>
  </si>
  <si>
    <t>SUMINISTRO</t>
  </si>
  <si>
    <t>FRANCY LILIANA GAITAN SIERRA</t>
  </si>
  <si>
    <t>CUCUTA</t>
  </si>
  <si>
    <t>fgaitansierraK@hotmail.com</t>
  </si>
  <si>
    <t>VENTANILLA UNICA</t>
  </si>
  <si>
    <t>PRSETACION DE SERVICIOS COMO TECNICO ADMINISTRATIVO</t>
  </si>
  <si>
    <t>YEFERSON ROPERO CANO</t>
  </si>
  <si>
    <t>jeferrc@gmail.com</t>
  </si>
  <si>
    <t>YENCY AURORA RICO</t>
  </si>
  <si>
    <t>CONTABILIDAD</t>
  </si>
  <si>
    <t>ALEXANDRA BONILLA PEREZ</t>
  </si>
  <si>
    <t>FUNDACION PARA EL DESARROLLO INTEGRAL AGROPECUARIO Y AMBIENTAL DE LA ORINOQUIA</t>
  </si>
  <si>
    <t>900832873-8</t>
  </si>
  <si>
    <t>fundacionorinoquia@oetlook</t>
  </si>
  <si>
    <t>MANTENIMIENTO HOSPITALARIO</t>
  </si>
  <si>
    <t>09/04/2021</t>
  </si>
  <si>
    <t xml:space="preserve">SUMINISTRO DE PAPELERIA Y ELEMENTOS DE OFICINA </t>
  </si>
  <si>
    <t>PAPELERIA D&amp;G ASOCIADOS SAS</t>
  </si>
  <si>
    <t>katerine diaz@hotmail.com</t>
  </si>
  <si>
    <t>COMPRAVENTA</t>
  </si>
  <si>
    <t xml:space="preserve">COMPRAVENTA DE CARPETAS PARA HISTORIAS CLINICAS Y CAJAS PARA EL ARCHIVO </t>
  </si>
  <si>
    <t>ANGIE VANESSA ORTIZ LOSADA</t>
  </si>
  <si>
    <t>vidass-32@hotmail.com</t>
  </si>
  <si>
    <t>12/04/2021</t>
  </si>
  <si>
    <t>NINI YOHANA PRECIDADO HERRERA</t>
  </si>
  <si>
    <t>j.hoanita07@hotmail.com</t>
  </si>
  <si>
    <t>13/04/2021</t>
  </si>
  <si>
    <t>KAREN NATALIA HERNANDEZ LOPEZ</t>
  </si>
  <si>
    <t>hkaren585@gmail.com</t>
  </si>
  <si>
    <t>ENFERMERIA</t>
  </si>
  <si>
    <t>SUMINISTRO DE LAS TRES (03) DOTACIONES DE VESTIDO Y CALZADO DE TRABAJO VIGENCIA 2021 PARA EL PERSONAL DE PLANTA QUE DEVENGA UNA ASIGNACION BASICA MENSUAL INFERIOR A DOS VECES EL SALARIO MINIMI MENSUAL LEGAL VIGENTE</t>
  </si>
  <si>
    <t>SIMON MOLINA MORALES</t>
  </si>
  <si>
    <t>smolinamorales@gmail.com</t>
  </si>
  <si>
    <t>15/04/2021</t>
  </si>
  <si>
    <t>DAYANA GONZALEZ GOMEZ</t>
  </si>
  <si>
    <t>dayanagomez02@gmail.com</t>
  </si>
  <si>
    <t>LIDA NANCY MENJURA CARRILLO</t>
  </si>
  <si>
    <t>menjuritalida@gmail.com</t>
  </si>
  <si>
    <t>DIBHESY TATIANA CORTES BUITRAGO</t>
  </si>
  <si>
    <t>dibhetsybuitrago_15@hotmail.com</t>
  </si>
  <si>
    <t>JEFERSSON ANDREY SANCHEZ CHAUX</t>
  </si>
  <si>
    <t>chauxsanchez19@hotmail.com</t>
  </si>
  <si>
    <t>16/04/2021</t>
  </si>
  <si>
    <t>19/04/2021</t>
  </si>
  <si>
    <t>PRESTACION DE SERVICIOS COMO TECNICO DE MANTENIMIENTO</t>
  </si>
  <si>
    <t>CHRISTIAN CAMILO RUIZ VACA</t>
  </si>
  <si>
    <t>cris_ca90@hotmail.com</t>
  </si>
  <si>
    <t>INGRID LICETH JOYA ROJAS</t>
  </si>
  <si>
    <t>ingridjoyarojas@gmail.com</t>
  </si>
  <si>
    <t>22/04/2021</t>
  </si>
  <si>
    <t>MANTENIMIENTO PREVENTIVO, CORRECTIVO Y STOCK DE REPUESTOS DE LOS EQUIPOS DE IMÁGENES DIAGNÓSTICAS, DE LA ESE HOSPITAL SAN JOSÉ DEL GUAVIARE</t>
  </si>
  <si>
    <t>213010101 - 213020101</t>
  </si>
  <si>
    <t>BIOINNOVA INGENIERIA SAS</t>
  </si>
  <si>
    <t>901465453-7</t>
  </si>
  <si>
    <t>adrianarociohernandez@hotmail.com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</si>
</sst>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_ ;\-0\ "/>
    <numFmt numFmtId="165" formatCode="_-* #,##0_-;\-* #,##0_-;_-* &quot;-&quot;??_-;_-@_-"/>
    <numFmt numFmtId="166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8"/>
      <color rgb="FF7030A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8"/>
      <color theme="10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2" xfId="2" applyFont="1" applyFill="1" applyBorder="1" applyAlignment="1">
      <alignment horizontal="left" vertical="center" wrapText="1"/>
    </xf>
    <xf numFmtId="41" fontId="4" fillId="0" borderId="2" xfId="2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1" fontId="2" fillId="0" borderId="2" xfId="2" applyFont="1" applyFill="1" applyBorder="1" applyAlignment="1">
      <alignment horizontal="center" vertical="center" wrapText="1"/>
    </xf>
    <xf numFmtId="41" fontId="5" fillId="0" borderId="2" xfId="2" applyFont="1" applyFill="1" applyBorder="1" applyAlignment="1">
      <alignment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1" fontId="2" fillId="0" borderId="1" xfId="2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41" fontId="6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41" fontId="3" fillId="2" borderId="3" xfId="2" applyFont="1" applyFill="1" applyBorder="1" applyAlignment="1">
      <alignment horizontal="center" vertical="center"/>
    </xf>
    <xf numFmtId="41" fontId="7" fillId="0" borderId="0" xfId="2" applyFont="1" applyFill="1" applyAlignment="1">
      <alignment horizontal="center" vertical="center"/>
    </xf>
    <xf numFmtId="165" fontId="7" fillId="0" borderId="0" xfId="1" applyNumberFormat="1" applyFont="1" applyFill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1" fontId="3" fillId="0" borderId="5" xfId="2" applyFont="1" applyFill="1" applyBorder="1" applyAlignment="1">
      <alignment horizontal="left" vertical="center" wrapText="1"/>
    </xf>
    <xf numFmtId="41" fontId="4" fillId="0" borderId="6" xfId="2" applyFont="1" applyFill="1" applyBorder="1" applyAlignment="1">
      <alignment horizontal="center" vertical="center" wrapText="1"/>
    </xf>
    <xf numFmtId="41" fontId="2" fillId="0" borderId="7" xfId="2" applyFont="1" applyFill="1" applyBorder="1" applyAlignment="1">
      <alignment horizontal="center" vertical="center" wrapText="1"/>
    </xf>
    <xf numFmtId="41" fontId="5" fillId="0" borderId="7" xfId="2" applyFont="1" applyFill="1" applyBorder="1" applyAlignment="1">
      <alignment vertical="center" wrapText="1"/>
    </xf>
    <xf numFmtId="165" fontId="3" fillId="0" borderId="7" xfId="1" applyNumberFormat="1" applyFont="1" applyFill="1" applyBorder="1" applyAlignment="1">
      <alignment horizontal="center" vertical="center" wrapText="1"/>
    </xf>
    <xf numFmtId="41" fontId="3" fillId="0" borderId="7" xfId="2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1" fontId="2" fillId="0" borderId="1" xfId="2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41" fontId="3" fillId="0" borderId="0" xfId="2" applyFont="1" applyFill="1" applyAlignment="1">
      <alignment horizontal="center" vertical="center"/>
    </xf>
    <xf numFmtId="165" fontId="3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164" fontId="13" fillId="0" borderId="9" xfId="2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right" vertical="center"/>
    </xf>
    <xf numFmtId="41" fontId="11" fillId="0" borderId="9" xfId="2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166" fontId="10" fillId="0" borderId="9" xfId="0" applyNumberFormat="1" applyFont="1" applyFill="1" applyBorder="1" applyAlignment="1">
      <alignment horizontal="center" vertical="center"/>
    </xf>
    <xf numFmtId="41" fontId="10" fillId="0" borderId="9" xfId="2" applyFont="1" applyFill="1" applyBorder="1" applyAlignment="1">
      <alignment horizontal="center" vertical="center"/>
    </xf>
    <xf numFmtId="49" fontId="11" fillId="0" borderId="9" xfId="2" applyNumberFormat="1" applyFont="1" applyFill="1" applyBorder="1" applyAlignment="1">
      <alignment horizontal="right" vertical="center"/>
    </xf>
    <xf numFmtId="41" fontId="11" fillId="0" borderId="8" xfId="2" applyFont="1" applyFill="1" applyBorder="1" applyAlignment="1">
      <alignment horizontal="center" vertical="center"/>
    </xf>
    <xf numFmtId="37" fontId="12" fillId="0" borderId="9" xfId="3" applyNumberFormat="1" applyFont="1" applyFill="1" applyBorder="1" applyAlignment="1">
      <alignment horizontal="right" vertical="center"/>
    </xf>
    <xf numFmtId="166" fontId="9" fillId="0" borderId="9" xfId="0" applyNumberFormat="1" applyFont="1" applyFill="1" applyBorder="1" applyAlignment="1">
      <alignment horizontal="center" vertical="center"/>
    </xf>
    <xf numFmtId="41" fontId="3" fillId="0" borderId="0" xfId="2" applyFont="1" applyFill="1" applyAlignment="1">
      <alignment horizontal="left" vertical="center"/>
    </xf>
    <xf numFmtId="41" fontId="10" fillId="0" borderId="0" xfId="2" applyFont="1" applyFill="1" applyAlignment="1">
      <alignment horizontal="center" vertical="center"/>
    </xf>
    <xf numFmtId="165" fontId="10" fillId="0" borderId="0" xfId="1" applyNumberFormat="1" applyFont="1" applyFill="1" applyAlignment="1">
      <alignment horizontal="center" vertical="center"/>
    </xf>
    <xf numFmtId="43" fontId="10" fillId="0" borderId="0" xfId="1" applyFont="1" applyFill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/>
    </xf>
    <xf numFmtId="41" fontId="9" fillId="0" borderId="9" xfId="2" applyFont="1" applyFill="1" applyBorder="1" applyAlignment="1">
      <alignment horizontal="left" vertical="center"/>
    </xf>
    <xf numFmtId="41" fontId="12" fillId="0" borderId="9" xfId="2" applyFont="1" applyFill="1" applyBorder="1" applyAlignment="1">
      <alignment horizontal="right" vertical="center"/>
    </xf>
    <xf numFmtId="41" fontId="9" fillId="0" borderId="9" xfId="2" applyFont="1" applyFill="1" applyBorder="1" applyAlignment="1">
      <alignment vertical="center"/>
    </xf>
    <xf numFmtId="0" fontId="10" fillId="0" borderId="9" xfId="0" applyFont="1" applyFill="1" applyBorder="1" applyAlignment="1">
      <alignment horizontal="left" vertical="center"/>
    </xf>
    <xf numFmtId="165" fontId="11" fillId="0" borderId="9" xfId="1" applyNumberFormat="1" applyFont="1" applyFill="1" applyBorder="1" applyAlignment="1">
      <alignment horizontal="center" vertical="center"/>
    </xf>
    <xf numFmtId="14" fontId="11" fillId="0" borderId="9" xfId="2" applyNumberFormat="1" applyFont="1" applyFill="1" applyBorder="1" applyAlignment="1">
      <alignment horizontal="center" vertical="center"/>
    </xf>
    <xf numFmtId="41" fontId="10" fillId="0" borderId="9" xfId="2" applyFont="1" applyFill="1" applyBorder="1" applyAlignment="1">
      <alignment horizontal="right" vertical="center"/>
    </xf>
    <xf numFmtId="0" fontId="16" fillId="0" borderId="9" xfId="5" applyFont="1" applyFill="1" applyBorder="1" applyAlignment="1">
      <alignment horizontal="left" vertical="center" wrapText="1"/>
    </xf>
    <xf numFmtId="165" fontId="10" fillId="0" borderId="9" xfId="1" applyNumberFormat="1" applyFont="1" applyFill="1" applyBorder="1" applyAlignment="1">
      <alignment horizontal="right" vertical="center"/>
    </xf>
    <xf numFmtId="0" fontId="17" fillId="0" borderId="9" xfId="5" applyFont="1" applyFill="1" applyBorder="1" applyAlignment="1">
      <alignment horizontal="right" vertical="center" wrapText="1"/>
    </xf>
    <xf numFmtId="165" fontId="16" fillId="0" borderId="9" xfId="1" applyNumberFormat="1" applyFont="1" applyFill="1" applyBorder="1" applyAlignment="1">
      <alignment horizontal="right" vertical="center" wrapText="1"/>
    </xf>
    <xf numFmtId="0" fontId="18" fillId="0" borderId="9" xfId="4" applyFont="1" applyFill="1" applyBorder="1" applyAlignment="1">
      <alignment horizontal="left" vertical="center" wrapText="1"/>
    </xf>
    <xf numFmtId="0" fontId="18" fillId="0" borderId="9" xfId="4" applyFont="1" applyFill="1" applyBorder="1" applyAlignment="1">
      <alignment horizontal="left" vertical="center"/>
    </xf>
    <xf numFmtId="165" fontId="10" fillId="0" borderId="9" xfId="1" applyNumberFormat="1" applyFont="1" applyFill="1" applyBorder="1" applyAlignment="1">
      <alignment horizontal="right" vertical="center" wrapText="1"/>
    </xf>
    <xf numFmtId="41" fontId="9" fillId="0" borderId="9" xfId="2" applyFont="1" applyFill="1" applyBorder="1" applyAlignment="1">
      <alignment horizontal="left" vertical="center" wrapText="1"/>
    </xf>
    <xf numFmtId="41" fontId="12" fillId="0" borderId="9" xfId="2" applyFont="1" applyFill="1" applyBorder="1" applyAlignment="1">
      <alignment horizontal="right" vertical="center" wrapText="1"/>
    </xf>
    <xf numFmtId="41" fontId="9" fillId="0" borderId="9" xfId="2" applyFont="1" applyFill="1" applyBorder="1" applyAlignment="1">
      <alignment vertical="center" wrapText="1"/>
    </xf>
    <xf numFmtId="14" fontId="12" fillId="0" borderId="9" xfId="2" applyNumberFormat="1" applyFont="1" applyFill="1" applyBorder="1" applyAlignment="1">
      <alignment horizontal="right" vertical="center" wrapText="1"/>
    </xf>
    <xf numFmtId="49" fontId="10" fillId="0" borderId="9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left" vertical="center"/>
    </xf>
    <xf numFmtId="41" fontId="11" fillId="3" borderId="9" xfId="2" applyFont="1" applyFill="1" applyBorder="1" applyAlignment="1">
      <alignment horizontal="center" vertical="center"/>
    </xf>
    <xf numFmtId="41" fontId="11" fillId="0" borderId="9" xfId="2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14" fontId="12" fillId="0" borderId="9" xfId="2" applyNumberFormat="1" applyFont="1" applyFill="1" applyBorder="1" applyAlignment="1">
      <alignment horizontal="right" vertical="center"/>
    </xf>
    <xf numFmtId="164" fontId="11" fillId="0" borderId="9" xfId="2" applyNumberFormat="1" applyFont="1" applyFill="1" applyBorder="1" applyAlignment="1">
      <alignment horizontal="right" vertical="center"/>
    </xf>
    <xf numFmtId="0" fontId="19" fillId="0" borderId="0" xfId="0" applyFont="1"/>
    <xf numFmtId="165" fontId="11" fillId="0" borderId="0" xfId="1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1" fontId="9" fillId="0" borderId="0" xfId="2" applyFont="1" applyFill="1" applyAlignment="1">
      <alignment horizontal="left" vertical="center"/>
    </xf>
    <xf numFmtId="41" fontId="12" fillId="0" borderId="0" xfId="2" applyFont="1" applyFill="1" applyAlignment="1">
      <alignment horizontal="right" vertical="center"/>
    </xf>
    <xf numFmtId="0" fontId="9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1" fontId="9" fillId="0" borderId="0" xfId="2" applyFont="1" applyFill="1" applyAlignment="1">
      <alignment vertical="center"/>
    </xf>
    <xf numFmtId="41" fontId="10" fillId="0" borderId="0" xfId="2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164" fontId="11" fillId="0" borderId="0" xfId="2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165" fontId="10" fillId="0" borderId="0" xfId="1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41" fontId="11" fillId="0" borderId="0" xfId="2" applyFont="1" applyFill="1" applyAlignment="1">
      <alignment horizontal="right" vertical="center"/>
    </xf>
    <xf numFmtId="41" fontId="11" fillId="0" borderId="0" xfId="2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66" fontId="9" fillId="0" borderId="0" xfId="0" applyNumberFormat="1" applyFont="1" applyFill="1" applyAlignment="1">
      <alignment horizontal="center" vertical="center"/>
    </xf>
  </cellXfs>
  <cellStyles count="6">
    <cellStyle name="Hipervínculo" xfId="4" builtinId="8"/>
    <cellStyle name="Millares" xfId="1" builtinId="3"/>
    <cellStyle name="Millares [0]" xfId="2" builtinId="6"/>
    <cellStyle name="Moneda" xfId="3" builtinId="4"/>
    <cellStyle name="Normal" xfId="0" builtinId="0"/>
    <cellStyle name="Normal_Hoja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bhetsybuitrago_15@hotmail.com" TargetMode="External"/><Relationship Id="rId3" Type="http://schemas.openxmlformats.org/officeDocument/2006/relationships/hyperlink" Target="mailto:j.hoanita07@hotmail.com" TargetMode="External"/><Relationship Id="rId7" Type="http://schemas.openxmlformats.org/officeDocument/2006/relationships/hyperlink" Target="mailto:menjuritalida@gmail.com" TargetMode="External"/><Relationship Id="rId12" Type="http://schemas.openxmlformats.org/officeDocument/2006/relationships/hyperlink" Target="mailto:adrianarociohernandez@hotmail.com" TargetMode="External"/><Relationship Id="rId2" Type="http://schemas.openxmlformats.org/officeDocument/2006/relationships/hyperlink" Target="mailto:vidass-32@hotmail.com" TargetMode="External"/><Relationship Id="rId1" Type="http://schemas.openxmlformats.org/officeDocument/2006/relationships/hyperlink" Target="mailto:fundacionorinoquia@oetlook" TargetMode="External"/><Relationship Id="rId6" Type="http://schemas.openxmlformats.org/officeDocument/2006/relationships/hyperlink" Target="mailto:dayanagomez02@gmail.com" TargetMode="External"/><Relationship Id="rId11" Type="http://schemas.openxmlformats.org/officeDocument/2006/relationships/hyperlink" Target="mailto:ingridjoyarojas@gmail.com" TargetMode="External"/><Relationship Id="rId5" Type="http://schemas.openxmlformats.org/officeDocument/2006/relationships/hyperlink" Target="mailto:smolinamorales@gmail.com" TargetMode="External"/><Relationship Id="rId10" Type="http://schemas.openxmlformats.org/officeDocument/2006/relationships/hyperlink" Target="mailto:cris_ca90@hotmail.com" TargetMode="External"/><Relationship Id="rId4" Type="http://schemas.openxmlformats.org/officeDocument/2006/relationships/hyperlink" Target="mailto:hkaren585@gmail.com" TargetMode="External"/><Relationship Id="rId9" Type="http://schemas.openxmlformats.org/officeDocument/2006/relationships/hyperlink" Target="mailto:chauxsanchez1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32"/>
  <sheetViews>
    <sheetView tabSelected="1" workbookViewId="0">
      <selection activeCell="C24" sqref="C24"/>
    </sheetView>
  </sheetViews>
  <sheetFormatPr baseColWidth="10" defaultColWidth="9.140625" defaultRowHeight="15" x14ac:dyDescent="0.25"/>
  <cols>
    <col min="1" max="1" width="8" style="99" bestFit="1" customWidth="1"/>
    <col min="2" max="2" width="11.5703125" style="106" customWidth="1"/>
    <col min="3" max="3" width="22.28515625" style="98" customWidth="1"/>
    <col min="4" max="4" width="63.28515625" style="98" customWidth="1"/>
    <col min="5" max="5" width="17.140625" style="92" customWidth="1"/>
    <col min="6" max="6" width="14.140625" style="93" customWidth="1"/>
    <col min="7" max="7" width="12.5703125" style="100" customWidth="1"/>
    <col min="8" max="8" width="7.140625" style="94" customWidth="1"/>
    <col min="9" max="9" width="11.85546875" style="93" customWidth="1"/>
    <col min="10" max="10" width="17.42578125" style="96" bestFit="1" customWidth="1"/>
    <col min="11" max="11" width="43.5703125" style="101" customWidth="1"/>
    <col min="12" max="12" width="14.85546875" style="102" customWidth="1"/>
    <col min="13" max="13" width="19.7109375" style="97" bestFit="1" customWidth="1"/>
    <col min="14" max="14" width="25" style="98" customWidth="1"/>
    <col min="15" max="15" width="12.140625" style="103" bestFit="1" customWidth="1"/>
    <col min="16" max="16" width="12.85546875" style="62" customWidth="1"/>
    <col min="17" max="17" width="12.140625" style="105" bestFit="1" customWidth="1"/>
    <col min="18" max="19" width="31.28515625" style="98" customWidth="1"/>
    <col min="20" max="20" width="12" style="62" customWidth="1"/>
    <col min="21" max="22" width="9.140625" style="62" customWidth="1"/>
    <col min="23" max="23" width="11" style="107" customWidth="1"/>
    <col min="24" max="24" width="13.42578125" style="107" customWidth="1"/>
    <col min="25" max="25" width="6.5703125" style="99" customWidth="1"/>
    <col min="26" max="26" width="15.28515625" style="58" customWidth="1"/>
    <col min="27" max="27" width="12.140625" style="104" customWidth="1"/>
    <col min="28" max="28" width="12.7109375" style="105" customWidth="1"/>
    <col min="29" max="30" width="10.140625" style="105" bestFit="1" customWidth="1"/>
    <col min="31" max="31" width="10.7109375" style="90" bestFit="1" customWidth="1"/>
    <col min="32" max="32" width="10.28515625" style="105" bestFit="1" customWidth="1"/>
    <col min="33" max="33" width="9.28515625" style="105" customWidth="1"/>
    <col min="34" max="34" width="15.28515625" style="108" customWidth="1"/>
    <col min="35" max="35" width="13.85546875" style="109" customWidth="1"/>
    <col min="36" max="36" width="44" style="57" bestFit="1" customWidth="1"/>
    <col min="37" max="37" width="13.28515625" style="58" customWidth="1"/>
    <col min="38" max="38" width="15" style="59" bestFit="1" customWidth="1"/>
    <col min="39" max="40" width="12.85546875" style="59" bestFit="1" customWidth="1"/>
    <col min="41" max="41" width="11.28515625" style="59" bestFit="1" customWidth="1"/>
    <col min="42" max="42" width="12.85546875" style="59" bestFit="1" customWidth="1"/>
    <col min="43" max="43" width="12.85546875" style="60" bestFit="1" customWidth="1"/>
    <col min="44" max="44" width="9.140625" style="61"/>
    <col min="45" max="16384" width="9.140625" style="62"/>
  </cols>
  <sheetData>
    <row r="1" spans="1:44" s="23" customFormat="1" ht="12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4" t="s">
        <v>10</v>
      </c>
      <c r="L1" s="11" t="s">
        <v>11</v>
      </c>
      <c r="M1" s="5" t="s">
        <v>12</v>
      </c>
      <c r="N1" s="12" t="s">
        <v>13</v>
      </c>
      <c r="O1" s="1" t="s">
        <v>14</v>
      </c>
      <c r="P1" s="1" t="s">
        <v>15</v>
      </c>
      <c r="Q1" s="13" t="s">
        <v>16</v>
      </c>
      <c r="R1" s="1" t="s">
        <v>17</v>
      </c>
      <c r="S1" s="3" t="s">
        <v>18</v>
      </c>
      <c r="T1" s="1" t="s">
        <v>19</v>
      </c>
      <c r="U1" s="1" t="s">
        <v>20</v>
      </c>
      <c r="V1" s="1" t="s">
        <v>21</v>
      </c>
      <c r="W1" s="14" t="s">
        <v>22</v>
      </c>
      <c r="X1" s="14" t="s">
        <v>23</v>
      </c>
      <c r="Y1" s="1">
        <v>1348</v>
      </c>
      <c r="Z1" s="13" t="s">
        <v>24</v>
      </c>
      <c r="AA1" s="9" t="s">
        <v>25</v>
      </c>
      <c r="AB1" s="9" t="s">
        <v>26</v>
      </c>
      <c r="AC1" s="15" t="s">
        <v>27</v>
      </c>
      <c r="AD1" s="15"/>
      <c r="AE1" s="15"/>
      <c r="AF1" s="15"/>
      <c r="AG1" s="15"/>
      <c r="AH1" s="16" t="s">
        <v>28</v>
      </c>
      <c r="AI1" s="17" t="s">
        <v>29</v>
      </c>
      <c r="AJ1" s="18" t="s">
        <v>30</v>
      </c>
      <c r="AK1" s="19"/>
      <c r="AL1" s="20"/>
      <c r="AM1" s="21"/>
      <c r="AN1" s="21"/>
      <c r="AO1" s="21"/>
      <c r="AP1" s="21"/>
      <c r="AQ1" s="22"/>
      <c r="AR1" s="22"/>
    </row>
    <row r="2" spans="1:44" s="42" customFormat="1" ht="34.5" customHeight="1" thickBot="1" x14ac:dyDescent="0.3">
      <c r="A2" s="24"/>
      <c r="B2" s="25"/>
      <c r="C2" s="26"/>
      <c r="D2" s="27"/>
      <c r="E2" s="28"/>
      <c r="F2" s="29"/>
      <c r="G2" s="7"/>
      <c r="H2" s="8"/>
      <c r="I2" s="30"/>
      <c r="J2" s="31"/>
      <c r="K2" s="4"/>
      <c r="L2" s="32"/>
      <c r="M2" s="33"/>
      <c r="N2" s="12"/>
      <c r="O2" s="1"/>
      <c r="P2" s="1"/>
      <c r="Q2" s="13"/>
      <c r="R2" s="1"/>
      <c r="S2" s="34"/>
      <c r="T2" s="1"/>
      <c r="U2" s="1"/>
      <c r="V2" s="1"/>
      <c r="W2" s="14"/>
      <c r="X2" s="14"/>
      <c r="Y2" s="35"/>
      <c r="Z2" s="13"/>
      <c r="AA2" s="30"/>
      <c r="AB2" s="30"/>
      <c r="AC2" s="36" t="s">
        <v>31</v>
      </c>
      <c r="AD2" s="36" t="s">
        <v>32</v>
      </c>
      <c r="AE2" s="37" t="s">
        <v>33</v>
      </c>
      <c r="AF2" s="36" t="s">
        <v>34</v>
      </c>
      <c r="AG2" s="36" t="s">
        <v>35</v>
      </c>
      <c r="AH2" s="16"/>
      <c r="AI2" s="17"/>
      <c r="AJ2" s="18"/>
      <c r="AK2" s="38"/>
      <c r="AL2" s="39"/>
      <c r="AM2" s="40"/>
      <c r="AN2" s="40"/>
      <c r="AO2" s="40"/>
      <c r="AP2" s="40"/>
      <c r="AQ2" s="41"/>
      <c r="AR2" s="41"/>
    </row>
    <row r="3" spans="1:44" ht="15.75" thickTop="1" x14ac:dyDescent="0.25">
      <c r="A3" s="63">
        <v>574</v>
      </c>
      <c r="B3" s="82" t="s">
        <v>79</v>
      </c>
      <c r="C3" s="44" t="s">
        <v>64</v>
      </c>
      <c r="D3" s="44" t="s">
        <v>80</v>
      </c>
      <c r="E3" s="64">
        <v>199000000</v>
      </c>
      <c r="F3" s="65">
        <f>E3/9</f>
        <v>22111111.111111112</v>
      </c>
      <c r="G3" s="88">
        <v>213010905</v>
      </c>
      <c r="H3" s="46">
        <v>693</v>
      </c>
      <c r="I3" s="87">
        <v>44271</v>
      </c>
      <c r="J3" s="66">
        <v>19000000</v>
      </c>
      <c r="K3" s="67" t="s">
        <v>81</v>
      </c>
      <c r="L3" s="77">
        <v>901448159</v>
      </c>
      <c r="M3" s="44" t="s">
        <v>60</v>
      </c>
      <c r="N3" s="47" t="s">
        <v>82</v>
      </c>
      <c r="O3" s="48">
        <v>3176606967</v>
      </c>
      <c r="P3" s="50" t="s">
        <v>42</v>
      </c>
      <c r="Q3" s="84">
        <v>41214973</v>
      </c>
      <c r="R3" s="83" t="s">
        <v>51</v>
      </c>
      <c r="S3" s="44" t="s">
        <v>63</v>
      </c>
      <c r="T3" s="50" t="s">
        <v>39</v>
      </c>
      <c r="U3" s="50" t="s">
        <v>40</v>
      </c>
      <c r="V3" s="50">
        <v>8</v>
      </c>
      <c r="W3" s="51">
        <v>44298</v>
      </c>
      <c r="X3" s="51">
        <v>44537</v>
      </c>
      <c r="Y3" s="86">
        <v>1381</v>
      </c>
      <c r="Z3" s="52">
        <f t="shared" ref="Z3:Z5" si="0">E3</f>
        <v>199000000</v>
      </c>
      <c r="AA3" s="53" t="str">
        <f t="shared" ref="AA3:AA5" si="1">B3</f>
        <v>09/04/2021</v>
      </c>
      <c r="AB3" s="49"/>
      <c r="AC3" s="49"/>
      <c r="AD3" s="49"/>
      <c r="AE3" s="68"/>
      <c r="AF3" s="49"/>
      <c r="AG3" s="49"/>
      <c r="AH3" s="55">
        <f t="shared" ref="AH3:AH17" si="2">AE3+Z3</f>
        <v>199000000</v>
      </c>
      <c r="AI3" s="56">
        <f t="shared" ref="AI3:AI17" si="3">X3</f>
        <v>44537</v>
      </c>
    </row>
    <row r="4" spans="1:44" x14ac:dyDescent="0.25">
      <c r="A4" s="63">
        <v>575</v>
      </c>
      <c r="B4" s="82" t="s">
        <v>79</v>
      </c>
      <c r="C4" s="44" t="s">
        <v>83</v>
      </c>
      <c r="D4" s="44" t="s">
        <v>84</v>
      </c>
      <c r="E4" s="64">
        <v>23454900</v>
      </c>
      <c r="F4" s="65">
        <v>0</v>
      </c>
      <c r="G4" s="88">
        <v>213020902</v>
      </c>
      <c r="H4" s="46">
        <v>711</v>
      </c>
      <c r="I4" s="87">
        <v>44273</v>
      </c>
      <c r="J4" s="66">
        <v>23502500</v>
      </c>
      <c r="K4" s="67" t="s">
        <v>75</v>
      </c>
      <c r="L4" s="70" t="s">
        <v>76</v>
      </c>
      <c r="M4" s="44" t="s">
        <v>41</v>
      </c>
      <c r="N4" s="76" t="s">
        <v>77</v>
      </c>
      <c r="O4" s="48">
        <v>3183964065</v>
      </c>
      <c r="P4" s="50" t="s">
        <v>42</v>
      </c>
      <c r="Q4" s="84">
        <v>1120569296</v>
      </c>
      <c r="R4" s="83" t="s">
        <v>61</v>
      </c>
      <c r="S4" s="44" t="s">
        <v>63</v>
      </c>
      <c r="T4" s="50" t="s">
        <v>39</v>
      </c>
      <c r="U4" s="50" t="s">
        <v>40</v>
      </c>
      <c r="V4" s="50">
        <v>2</v>
      </c>
      <c r="W4" s="51">
        <v>44298</v>
      </c>
      <c r="X4" s="51">
        <v>44358</v>
      </c>
      <c r="Y4" s="86">
        <v>1382</v>
      </c>
      <c r="Z4" s="52">
        <f t="shared" si="0"/>
        <v>23454900</v>
      </c>
      <c r="AA4" s="53" t="str">
        <f t="shared" si="1"/>
        <v>09/04/2021</v>
      </c>
      <c r="AB4" s="49"/>
      <c r="AC4" s="49"/>
      <c r="AD4" s="49"/>
      <c r="AE4" s="68"/>
      <c r="AF4" s="49"/>
      <c r="AG4" s="49"/>
      <c r="AH4" s="55">
        <f t="shared" si="2"/>
        <v>23454900</v>
      </c>
      <c r="AI4" s="56">
        <f t="shared" si="3"/>
        <v>44358</v>
      </c>
    </row>
    <row r="5" spans="1:44" x14ac:dyDescent="0.25">
      <c r="A5" s="63">
        <v>576</v>
      </c>
      <c r="B5" s="82" t="s">
        <v>79</v>
      </c>
      <c r="C5" s="44" t="s">
        <v>36</v>
      </c>
      <c r="D5" s="44" t="s">
        <v>53</v>
      </c>
      <c r="E5" s="64">
        <v>6187500</v>
      </c>
      <c r="F5" s="65">
        <v>2203125</v>
      </c>
      <c r="G5" s="88">
        <v>211020105</v>
      </c>
      <c r="H5" s="46">
        <v>714</v>
      </c>
      <c r="I5" s="87">
        <v>44274</v>
      </c>
      <c r="J5" s="66">
        <v>6187500</v>
      </c>
      <c r="K5" s="71" t="s">
        <v>85</v>
      </c>
      <c r="L5" s="74">
        <v>1023044136</v>
      </c>
      <c r="M5" s="44" t="s">
        <v>37</v>
      </c>
      <c r="N5" s="75" t="s">
        <v>86</v>
      </c>
      <c r="O5" s="73">
        <v>3012321243</v>
      </c>
      <c r="P5" s="50" t="s">
        <v>38</v>
      </c>
      <c r="Q5" s="49">
        <v>1121879555</v>
      </c>
      <c r="R5" s="44" t="s">
        <v>74</v>
      </c>
      <c r="S5" s="44" t="s">
        <v>54</v>
      </c>
      <c r="T5" s="50" t="s">
        <v>39</v>
      </c>
      <c r="U5" s="50" t="s">
        <v>59</v>
      </c>
      <c r="V5" s="50">
        <v>82</v>
      </c>
      <c r="W5" s="51">
        <v>44295</v>
      </c>
      <c r="X5" s="51">
        <v>44377</v>
      </c>
      <c r="Y5" s="86">
        <v>1383</v>
      </c>
      <c r="Z5" s="52">
        <f t="shared" si="0"/>
        <v>6187500</v>
      </c>
      <c r="AA5" s="53" t="str">
        <f t="shared" si="1"/>
        <v>09/04/2021</v>
      </c>
      <c r="AB5" s="49"/>
      <c r="AC5" s="49"/>
      <c r="AD5" s="49"/>
      <c r="AE5" s="68"/>
      <c r="AF5" s="49"/>
      <c r="AG5" s="49"/>
      <c r="AH5" s="55">
        <f t="shared" si="2"/>
        <v>6187500</v>
      </c>
      <c r="AI5" s="56">
        <f t="shared" si="3"/>
        <v>44377</v>
      </c>
    </row>
    <row r="6" spans="1:44" x14ac:dyDescent="0.25">
      <c r="A6" s="63">
        <v>577</v>
      </c>
      <c r="B6" s="82" t="s">
        <v>87</v>
      </c>
      <c r="C6" s="44" t="s">
        <v>36</v>
      </c>
      <c r="D6" s="44" t="s">
        <v>50</v>
      </c>
      <c r="E6" s="64">
        <v>3294300</v>
      </c>
      <c r="F6" s="65">
        <v>1251000</v>
      </c>
      <c r="G6" s="88">
        <v>211020205</v>
      </c>
      <c r="H6" s="46">
        <v>662</v>
      </c>
      <c r="I6" s="87">
        <v>44266</v>
      </c>
      <c r="J6" s="66">
        <v>3753000</v>
      </c>
      <c r="K6" s="67" t="s">
        <v>88</v>
      </c>
      <c r="L6" s="77">
        <v>41242165</v>
      </c>
      <c r="M6" s="44" t="s">
        <v>45</v>
      </c>
      <c r="N6" s="76" t="s">
        <v>89</v>
      </c>
      <c r="O6" s="48">
        <v>3105783691</v>
      </c>
      <c r="P6" s="50" t="s">
        <v>38</v>
      </c>
      <c r="Q6" s="84">
        <v>41214973</v>
      </c>
      <c r="R6" s="83" t="s">
        <v>51</v>
      </c>
      <c r="S6" s="44" t="s">
        <v>52</v>
      </c>
      <c r="T6" s="50" t="s">
        <v>39</v>
      </c>
      <c r="U6" s="50" t="s">
        <v>59</v>
      </c>
      <c r="V6" s="50">
        <v>79</v>
      </c>
      <c r="W6" s="51">
        <v>44298</v>
      </c>
      <c r="X6" s="51">
        <v>44377</v>
      </c>
      <c r="Y6" s="86">
        <v>1387</v>
      </c>
      <c r="Z6" s="52">
        <f t="shared" ref="Z6:Z17" si="4">E6</f>
        <v>3294300</v>
      </c>
      <c r="AA6" s="53" t="str">
        <f t="shared" ref="AA6:AA17" si="5">B6</f>
        <v>12/04/2021</v>
      </c>
      <c r="AB6" s="49"/>
      <c r="AC6" s="49"/>
      <c r="AD6" s="49"/>
      <c r="AE6" s="68"/>
      <c r="AF6" s="49"/>
      <c r="AG6" s="49"/>
      <c r="AH6" s="55">
        <f t="shared" si="2"/>
        <v>3294300</v>
      </c>
      <c r="AI6" s="56">
        <f t="shared" si="3"/>
        <v>44377</v>
      </c>
    </row>
    <row r="7" spans="1:44" x14ac:dyDescent="0.25">
      <c r="A7" s="63">
        <v>578</v>
      </c>
      <c r="B7" s="82" t="s">
        <v>90</v>
      </c>
      <c r="C7" s="44" t="s">
        <v>36</v>
      </c>
      <c r="D7" s="44" t="s">
        <v>46</v>
      </c>
      <c r="E7" s="64">
        <v>4786531</v>
      </c>
      <c r="F7" s="65">
        <v>1471000</v>
      </c>
      <c r="G7" s="88">
        <v>211020105</v>
      </c>
      <c r="H7" s="46">
        <v>670</v>
      </c>
      <c r="I7" s="87">
        <v>44270</v>
      </c>
      <c r="J7" s="66">
        <v>5163000</v>
      </c>
      <c r="K7" s="67" t="s">
        <v>91</v>
      </c>
      <c r="L7" s="77">
        <v>1120582222</v>
      </c>
      <c r="M7" s="44" t="s">
        <v>45</v>
      </c>
      <c r="N7" s="47" t="s">
        <v>92</v>
      </c>
      <c r="O7" s="48">
        <v>3184427112</v>
      </c>
      <c r="P7" s="50" t="s">
        <v>38</v>
      </c>
      <c r="Q7" s="49">
        <v>79581162</v>
      </c>
      <c r="R7" s="44" t="s">
        <v>47</v>
      </c>
      <c r="S7" s="44" t="s">
        <v>93</v>
      </c>
      <c r="T7" s="50" t="s">
        <v>39</v>
      </c>
      <c r="U7" s="50" t="s">
        <v>59</v>
      </c>
      <c r="V7" s="50">
        <v>78</v>
      </c>
      <c r="W7" s="51">
        <v>44299</v>
      </c>
      <c r="X7" s="51">
        <v>44377</v>
      </c>
      <c r="Y7" s="86">
        <v>1388</v>
      </c>
      <c r="Z7" s="52">
        <f t="shared" si="4"/>
        <v>4786531</v>
      </c>
      <c r="AA7" s="53" t="str">
        <f t="shared" si="5"/>
        <v>13/04/2021</v>
      </c>
      <c r="AB7" s="49"/>
      <c r="AC7" s="49"/>
      <c r="AD7" s="49"/>
      <c r="AE7" s="68"/>
      <c r="AF7" s="49"/>
      <c r="AG7" s="49"/>
      <c r="AH7" s="55">
        <f t="shared" si="2"/>
        <v>4786531</v>
      </c>
      <c r="AI7" s="56">
        <f t="shared" si="3"/>
        <v>44377</v>
      </c>
    </row>
    <row r="8" spans="1:44" x14ac:dyDescent="0.25">
      <c r="A8" s="63">
        <v>579</v>
      </c>
      <c r="B8" s="82" t="s">
        <v>90</v>
      </c>
      <c r="C8" s="44" t="s">
        <v>64</v>
      </c>
      <c r="D8" s="44" t="s">
        <v>94</v>
      </c>
      <c r="E8" s="78">
        <v>28834200</v>
      </c>
      <c r="F8" s="79">
        <f>E8/3</f>
        <v>9611400</v>
      </c>
      <c r="G8" s="45">
        <v>213010908</v>
      </c>
      <c r="H8" s="46">
        <v>719</v>
      </c>
      <c r="I8" s="81">
        <v>44278</v>
      </c>
      <c r="J8" s="80">
        <v>29390400</v>
      </c>
      <c r="K8" s="67" t="s">
        <v>95</v>
      </c>
      <c r="L8" s="77">
        <v>6655868</v>
      </c>
      <c r="M8" s="44" t="s">
        <v>45</v>
      </c>
      <c r="N8" s="76" t="s">
        <v>96</v>
      </c>
      <c r="O8" s="48">
        <v>3105767202</v>
      </c>
      <c r="P8" s="50" t="s">
        <v>38</v>
      </c>
      <c r="Q8" s="54">
        <v>51908318</v>
      </c>
      <c r="R8" s="43" t="s">
        <v>56</v>
      </c>
      <c r="S8" s="44" t="s">
        <v>57</v>
      </c>
      <c r="T8" s="50" t="s">
        <v>39</v>
      </c>
      <c r="U8" s="50" t="s">
        <v>40</v>
      </c>
      <c r="V8" s="50">
        <v>8</v>
      </c>
      <c r="W8" s="51">
        <v>44301</v>
      </c>
      <c r="X8" s="51">
        <v>44544</v>
      </c>
      <c r="Y8" s="86">
        <v>1389</v>
      </c>
      <c r="Z8" s="52">
        <f t="shared" si="4"/>
        <v>28834200</v>
      </c>
      <c r="AA8" s="53" t="str">
        <f t="shared" si="5"/>
        <v>13/04/2021</v>
      </c>
      <c r="AB8" s="49"/>
      <c r="AC8" s="49"/>
      <c r="AD8" s="49"/>
      <c r="AE8" s="68"/>
      <c r="AF8" s="49"/>
      <c r="AG8" s="49"/>
      <c r="AH8" s="55">
        <f t="shared" si="2"/>
        <v>28834200</v>
      </c>
      <c r="AI8" s="56">
        <f t="shared" si="3"/>
        <v>44544</v>
      </c>
    </row>
    <row r="9" spans="1:44" x14ac:dyDescent="0.25">
      <c r="A9" s="63">
        <v>580</v>
      </c>
      <c r="B9" s="82" t="s">
        <v>97</v>
      </c>
      <c r="C9" s="44" t="s">
        <v>36</v>
      </c>
      <c r="D9" s="44" t="s">
        <v>46</v>
      </c>
      <c r="E9" s="64">
        <v>4786531</v>
      </c>
      <c r="F9" s="65">
        <v>1721000</v>
      </c>
      <c r="G9" s="88">
        <v>211020105</v>
      </c>
      <c r="H9" s="46">
        <v>668</v>
      </c>
      <c r="I9" s="87">
        <v>44270</v>
      </c>
      <c r="J9" s="66">
        <v>5163000</v>
      </c>
      <c r="K9" s="67" t="s">
        <v>98</v>
      </c>
      <c r="L9" s="72">
        <v>1001993601</v>
      </c>
      <c r="M9" s="44" t="s">
        <v>43</v>
      </c>
      <c r="N9" s="76" t="s">
        <v>99</v>
      </c>
      <c r="O9" s="48">
        <v>3043875659</v>
      </c>
      <c r="P9" s="50" t="s">
        <v>38</v>
      </c>
      <c r="Q9" s="49">
        <v>79581162</v>
      </c>
      <c r="R9" s="44" t="s">
        <v>47</v>
      </c>
      <c r="S9" s="44" t="s">
        <v>93</v>
      </c>
      <c r="T9" s="50" t="s">
        <v>39</v>
      </c>
      <c r="U9" s="50" t="s">
        <v>59</v>
      </c>
      <c r="V9" s="50">
        <v>76</v>
      </c>
      <c r="W9" s="51">
        <v>44301</v>
      </c>
      <c r="X9" s="51">
        <v>44377</v>
      </c>
      <c r="Y9" s="86">
        <v>1391</v>
      </c>
      <c r="Z9" s="52">
        <f t="shared" si="4"/>
        <v>4786531</v>
      </c>
      <c r="AA9" s="53" t="str">
        <f t="shared" si="5"/>
        <v>15/04/2021</v>
      </c>
      <c r="AB9" s="49"/>
      <c r="AC9" s="49"/>
      <c r="AD9" s="49"/>
      <c r="AE9" s="68"/>
      <c r="AF9" s="49"/>
      <c r="AG9" s="49"/>
      <c r="AH9" s="55">
        <f t="shared" si="2"/>
        <v>4786531</v>
      </c>
      <c r="AI9" s="56">
        <f t="shared" si="3"/>
        <v>44377</v>
      </c>
    </row>
    <row r="10" spans="1:44" x14ac:dyDescent="0.25">
      <c r="A10" s="63">
        <v>581</v>
      </c>
      <c r="B10" s="82" t="s">
        <v>97</v>
      </c>
      <c r="C10" s="44" t="s">
        <v>36</v>
      </c>
      <c r="D10" s="44" t="s">
        <v>46</v>
      </c>
      <c r="E10" s="64">
        <v>4786531</v>
      </c>
      <c r="F10" s="65">
        <v>1721000</v>
      </c>
      <c r="G10" s="88">
        <v>211020105</v>
      </c>
      <c r="H10" s="46">
        <v>669</v>
      </c>
      <c r="I10" s="87">
        <v>44270</v>
      </c>
      <c r="J10" s="66">
        <v>5163000</v>
      </c>
      <c r="K10" s="67" t="s">
        <v>100</v>
      </c>
      <c r="L10" s="77">
        <v>41225573</v>
      </c>
      <c r="M10" s="44" t="s">
        <v>48</v>
      </c>
      <c r="N10" s="76" t="s">
        <v>101</v>
      </c>
      <c r="O10" s="48">
        <v>3185272189</v>
      </c>
      <c r="P10" s="50" t="s">
        <v>38</v>
      </c>
      <c r="Q10" s="49">
        <v>79581162</v>
      </c>
      <c r="R10" s="44" t="s">
        <v>47</v>
      </c>
      <c r="S10" s="44" t="s">
        <v>93</v>
      </c>
      <c r="T10" s="50" t="s">
        <v>39</v>
      </c>
      <c r="U10" s="50" t="s">
        <v>59</v>
      </c>
      <c r="V10" s="50">
        <v>76</v>
      </c>
      <c r="W10" s="51">
        <v>44301</v>
      </c>
      <c r="X10" s="51">
        <v>44377</v>
      </c>
      <c r="Y10" s="86">
        <v>1392</v>
      </c>
      <c r="Z10" s="52">
        <f t="shared" si="4"/>
        <v>4786531</v>
      </c>
      <c r="AA10" s="53" t="str">
        <f t="shared" si="5"/>
        <v>15/04/2021</v>
      </c>
      <c r="AB10" s="69"/>
      <c r="AC10" s="49"/>
      <c r="AD10" s="49"/>
      <c r="AE10" s="68"/>
      <c r="AF10" s="49"/>
      <c r="AG10" s="49"/>
      <c r="AH10" s="55">
        <f t="shared" si="2"/>
        <v>4786531</v>
      </c>
      <c r="AI10" s="56">
        <f t="shared" si="3"/>
        <v>44377</v>
      </c>
    </row>
    <row r="11" spans="1:44" x14ac:dyDescent="0.25">
      <c r="A11" s="63">
        <v>582</v>
      </c>
      <c r="B11" s="82" t="s">
        <v>97</v>
      </c>
      <c r="C11" s="44" t="s">
        <v>36</v>
      </c>
      <c r="D11" s="44" t="s">
        <v>46</v>
      </c>
      <c r="E11" s="64">
        <v>4786531</v>
      </c>
      <c r="F11" s="65">
        <v>1721000</v>
      </c>
      <c r="G11" s="88">
        <v>211020105</v>
      </c>
      <c r="H11" s="46">
        <v>775</v>
      </c>
      <c r="I11" s="87">
        <v>44295</v>
      </c>
      <c r="J11" s="66">
        <v>4786531</v>
      </c>
      <c r="K11" s="67" t="s">
        <v>102</v>
      </c>
      <c r="L11" s="77">
        <v>1120584121</v>
      </c>
      <c r="M11" s="44" t="s">
        <v>45</v>
      </c>
      <c r="N11" s="76" t="s">
        <v>103</v>
      </c>
      <c r="O11" s="48">
        <v>3142592503</v>
      </c>
      <c r="P11" s="50" t="s">
        <v>38</v>
      </c>
      <c r="Q11" s="49">
        <v>79581162</v>
      </c>
      <c r="R11" s="44" t="s">
        <v>47</v>
      </c>
      <c r="S11" s="44" t="s">
        <v>93</v>
      </c>
      <c r="T11" s="50" t="s">
        <v>39</v>
      </c>
      <c r="U11" s="50" t="s">
        <v>59</v>
      </c>
      <c r="V11" s="50">
        <v>76</v>
      </c>
      <c r="W11" s="51">
        <v>44301</v>
      </c>
      <c r="X11" s="51">
        <v>44377</v>
      </c>
      <c r="Y11" s="86">
        <v>1393</v>
      </c>
      <c r="Z11" s="52">
        <f t="shared" si="4"/>
        <v>4786531</v>
      </c>
      <c r="AA11" s="53" t="str">
        <f t="shared" si="5"/>
        <v>15/04/2021</v>
      </c>
      <c r="AB11" s="49"/>
      <c r="AC11" s="49"/>
      <c r="AD11" s="49"/>
      <c r="AE11" s="68"/>
      <c r="AF11" s="49"/>
      <c r="AG11" s="49"/>
      <c r="AH11" s="55">
        <f t="shared" si="2"/>
        <v>4786531</v>
      </c>
      <c r="AI11" s="56">
        <f t="shared" si="3"/>
        <v>44377</v>
      </c>
    </row>
    <row r="12" spans="1:44" x14ac:dyDescent="0.25">
      <c r="A12" s="63">
        <v>583</v>
      </c>
      <c r="B12" s="82" t="s">
        <v>97</v>
      </c>
      <c r="C12" s="44" t="s">
        <v>36</v>
      </c>
      <c r="D12" s="44" t="s">
        <v>46</v>
      </c>
      <c r="E12" s="64">
        <v>4786531</v>
      </c>
      <c r="F12" s="65">
        <v>1721000</v>
      </c>
      <c r="G12" s="88">
        <v>211020105</v>
      </c>
      <c r="H12" s="46">
        <v>775</v>
      </c>
      <c r="I12" s="87">
        <v>44295</v>
      </c>
      <c r="J12" s="66">
        <v>4786531</v>
      </c>
      <c r="K12" s="71" t="s">
        <v>104</v>
      </c>
      <c r="L12" s="74">
        <v>1120363484</v>
      </c>
      <c r="M12" s="44" t="s">
        <v>49</v>
      </c>
      <c r="N12" s="75" t="s">
        <v>105</v>
      </c>
      <c r="O12" s="73">
        <v>3142747091</v>
      </c>
      <c r="P12" s="50" t="s">
        <v>38</v>
      </c>
      <c r="Q12" s="49">
        <v>79581162</v>
      </c>
      <c r="R12" s="44" t="s">
        <v>47</v>
      </c>
      <c r="S12" s="44" t="s">
        <v>93</v>
      </c>
      <c r="T12" s="50" t="s">
        <v>39</v>
      </c>
      <c r="U12" s="50" t="s">
        <v>59</v>
      </c>
      <c r="V12" s="50">
        <v>76</v>
      </c>
      <c r="W12" s="51">
        <v>44301</v>
      </c>
      <c r="X12" s="51">
        <v>44377</v>
      </c>
      <c r="Y12" s="86">
        <v>1394</v>
      </c>
      <c r="Z12" s="52">
        <f t="shared" si="4"/>
        <v>4786531</v>
      </c>
      <c r="AA12" s="53" t="str">
        <f t="shared" si="5"/>
        <v>15/04/2021</v>
      </c>
      <c r="AB12" s="49"/>
      <c r="AC12" s="49"/>
      <c r="AD12" s="49"/>
      <c r="AE12" s="68"/>
      <c r="AF12" s="49"/>
      <c r="AG12" s="49"/>
      <c r="AH12" s="55">
        <f t="shared" si="2"/>
        <v>4786531</v>
      </c>
      <c r="AI12" s="56">
        <f t="shared" si="3"/>
        <v>44377</v>
      </c>
    </row>
    <row r="13" spans="1:44" x14ac:dyDescent="0.25">
      <c r="A13" s="63">
        <v>584</v>
      </c>
      <c r="B13" s="82" t="s">
        <v>106</v>
      </c>
      <c r="C13" s="44" t="s">
        <v>36</v>
      </c>
      <c r="D13" s="44" t="s">
        <v>69</v>
      </c>
      <c r="E13" s="64">
        <v>4335000</v>
      </c>
      <c r="F13" s="65">
        <v>1734000</v>
      </c>
      <c r="G13" s="88">
        <v>211020205</v>
      </c>
      <c r="H13" s="46">
        <v>686</v>
      </c>
      <c r="I13" s="87">
        <v>44363</v>
      </c>
      <c r="J13" s="65">
        <v>4970800</v>
      </c>
      <c r="K13" s="67" t="s">
        <v>70</v>
      </c>
      <c r="L13" s="72">
        <v>1120566116</v>
      </c>
      <c r="M13" s="44" t="s">
        <v>45</v>
      </c>
      <c r="N13" s="47" t="s">
        <v>71</v>
      </c>
      <c r="O13" s="48">
        <v>3128941595</v>
      </c>
      <c r="P13" s="50" t="s">
        <v>38</v>
      </c>
      <c r="Q13" s="85">
        <v>52128196</v>
      </c>
      <c r="R13" s="44" t="s">
        <v>72</v>
      </c>
      <c r="S13" s="44" t="s">
        <v>73</v>
      </c>
      <c r="T13" s="50" t="s">
        <v>39</v>
      </c>
      <c r="U13" s="50" t="s">
        <v>59</v>
      </c>
      <c r="V13" s="50">
        <v>75</v>
      </c>
      <c r="W13" s="51">
        <v>44302</v>
      </c>
      <c r="X13" s="51">
        <v>44377</v>
      </c>
      <c r="Y13" s="86">
        <v>1399</v>
      </c>
      <c r="Z13" s="52">
        <f t="shared" si="4"/>
        <v>4335000</v>
      </c>
      <c r="AA13" s="53" t="str">
        <f t="shared" si="5"/>
        <v>16/04/2021</v>
      </c>
      <c r="AB13" s="49"/>
      <c r="AC13" s="49"/>
      <c r="AD13" s="49"/>
      <c r="AE13" s="68"/>
      <c r="AF13" s="49"/>
      <c r="AG13" s="49"/>
      <c r="AH13" s="55">
        <f t="shared" si="2"/>
        <v>4335000</v>
      </c>
      <c r="AI13" s="56">
        <f t="shared" si="3"/>
        <v>44377</v>
      </c>
    </row>
    <row r="14" spans="1:44" x14ac:dyDescent="0.25">
      <c r="A14" s="63">
        <v>585</v>
      </c>
      <c r="B14" s="82" t="s">
        <v>107</v>
      </c>
      <c r="C14" s="44" t="s">
        <v>36</v>
      </c>
      <c r="D14" s="44" t="s">
        <v>108</v>
      </c>
      <c r="E14" s="64">
        <v>4161600</v>
      </c>
      <c r="F14" s="65">
        <v>1734000</v>
      </c>
      <c r="G14" s="88">
        <v>213020101</v>
      </c>
      <c r="H14" s="46">
        <v>764</v>
      </c>
      <c r="I14" s="87">
        <v>44291</v>
      </c>
      <c r="J14" s="65">
        <v>4566200</v>
      </c>
      <c r="K14" s="67" t="s">
        <v>109</v>
      </c>
      <c r="L14" s="72">
        <v>1120566544</v>
      </c>
      <c r="M14" s="44" t="s">
        <v>45</v>
      </c>
      <c r="N14" s="76" t="s">
        <v>110</v>
      </c>
      <c r="O14" s="48">
        <v>3504618582</v>
      </c>
      <c r="P14" s="50" t="s">
        <v>38</v>
      </c>
      <c r="Q14" s="84">
        <v>41214973</v>
      </c>
      <c r="R14" s="83" t="s">
        <v>51</v>
      </c>
      <c r="S14" s="44" t="s">
        <v>78</v>
      </c>
      <c r="T14" s="50" t="s">
        <v>39</v>
      </c>
      <c r="U14" s="50" t="s">
        <v>59</v>
      </c>
      <c r="V14" s="50">
        <v>72</v>
      </c>
      <c r="W14" s="51">
        <v>44305</v>
      </c>
      <c r="X14" s="51">
        <v>44377</v>
      </c>
      <c r="Y14" s="86">
        <v>1408</v>
      </c>
      <c r="Z14" s="52">
        <f t="shared" si="4"/>
        <v>4161600</v>
      </c>
      <c r="AA14" s="53" t="str">
        <f t="shared" si="5"/>
        <v>19/04/2021</v>
      </c>
      <c r="AB14" s="49"/>
      <c r="AC14" s="49"/>
      <c r="AD14" s="49"/>
      <c r="AE14" s="68"/>
      <c r="AF14" s="49"/>
      <c r="AG14" s="49"/>
      <c r="AH14" s="55">
        <f t="shared" si="2"/>
        <v>4161600</v>
      </c>
      <c r="AI14" s="56">
        <f t="shared" si="3"/>
        <v>44377</v>
      </c>
    </row>
    <row r="15" spans="1:44" x14ac:dyDescent="0.25">
      <c r="A15" s="63">
        <v>586</v>
      </c>
      <c r="B15" s="82" t="s">
        <v>107</v>
      </c>
      <c r="C15" s="44" t="s">
        <v>36</v>
      </c>
      <c r="D15" s="44" t="s">
        <v>50</v>
      </c>
      <c r="E15" s="64">
        <v>3002400</v>
      </c>
      <c r="F15" s="65">
        <v>1251000</v>
      </c>
      <c r="G15" s="88">
        <v>211020205</v>
      </c>
      <c r="H15" s="46">
        <v>780</v>
      </c>
      <c r="I15" s="87">
        <v>44300</v>
      </c>
      <c r="J15" s="66">
        <v>3002400</v>
      </c>
      <c r="K15" s="67" t="s">
        <v>111</v>
      </c>
      <c r="L15" s="77">
        <v>1121871412</v>
      </c>
      <c r="M15" s="44" t="s">
        <v>44</v>
      </c>
      <c r="N15" s="76" t="s">
        <v>112</v>
      </c>
      <c r="O15" s="48">
        <v>3209657305</v>
      </c>
      <c r="P15" s="50" t="s">
        <v>38</v>
      </c>
      <c r="Q15" s="84">
        <v>41214973</v>
      </c>
      <c r="R15" s="83" t="s">
        <v>51</v>
      </c>
      <c r="S15" s="44" t="s">
        <v>52</v>
      </c>
      <c r="T15" s="50" t="s">
        <v>39</v>
      </c>
      <c r="U15" s="50" t="s">
        <v>59</v>
      </c>
      <c r="V15" s="50">
        <v>72</v>
      </c>
      <c r="W15" s="51">
        <v>44305</v>
      </c>
      <c r="X15" s="51">
        <v>44377</v>
      </c>
      <c r="Y15" s="86">
        <v>1409</v>
      </c>
      <c r="Z15" s="52">
        <f t="shared" si="4"/>
        <v>3002400</v>
      </c>
      <c r="AA15" s="53" t="str">
        <f t="shared" si="5"/>
        <v>19/04/2021</v>
      </c>
      <c r="AB15" s="49"/>
      <c r="AC15" s="49"/>
      <c r="AD15" s="49"/>
      <c r="AE15" s="68"/>
      <c r="AF15" s="49"/>
      <c r="AG15" s="49"/>
      <c r="AH15" s="55">
        <f t="shared" si="2"/>
        <v>3002400</v>
      </c>
      <c r="AI15" s="56">
        <f t="shared" si="3"/>
        <v>44377</v>
      </c>
    </row>
    <row r="16" spans="1:44" x14ac:dyDescent="0.25">
      <c r="A16" s="63">
        <v>587</v>
      </c>
      <c r="B16" s="82" t="s">
        <v>107</v>
      </c>
      <c r="C16" s="44" t="s">
        <v>36</v>
      </c>
      <c r="D16" s="44" t="s">
        <v>58</v>
      </c>
      <c r="E16" s="78">
        <v>4161600</v>
      </c>
      <c r="F16" s="79">
        <v>1734000</v>
      </c>
      <c r="G16" s="45">
        <v>211020205</v>
      </c>
      <c r="H16" s="46">
        <v>784</v>
      </c>
      <c r="I16" s="81">
        <v>44211</v>
      </c>
      <c r="J16" s="80">
        <v>4161600</v>
      </c>
      <c r="K16" s="67" t="s">
        <v>65</v>
      </c>
      <c r="L16" s="72">
        <v>60377402</v>
      </c>
      <c r="M16" s="44" t="s">
        <v>66</v>
      </c>
      <c r="N16" s="47" t="s">
        <v>67</v>
      </c>
      <c r="O16" s="48">
        <v>3105720458</v>
      </c>
      <c r="P16" s="50" t="s">
        <v>38</v>
      </c>
      <c r="Q16" s="84">
        <v>1120569296</v>
      </c>
      <c r="R16" s="83" t="s">
        <v>61</v>
      </c>
      <c r="S16" s="44" t="s">
        <v>68</v>
      </c>
      <c r="T16" s="50" t="s">
        <v>39</v>
      </c>
      <c r="U16" s="50" t="s">
        <v>59</v>
      </c>
      <c r="V16" s="50">
        <v>72</v>
      </c>
      <c r="W16" s="51">
        <v>44305</v>
      </c>
      <c r="X16" s="51">
        <v>44377</v>
      </c>
      <c r="Y16" s="86">
        <v>1410</v>
      </c>
      <c r="Z16" s="52">
        <f t="shared" si="4"/>
        <v>4161600</v>
      </c>
      <c r="AA16" s="53" t="str">
        <f t="shared" si="5"/>
        <v>19/04/2021</v>
      </c>
      <c r="AB16" s="69"/>
      <c r="AC16" s="49"/>
      <c r="AD16" s="49"/>
      <c r="AE16" s="68"/>
      <c r="AF16" s="49"/>
      <c r="AG16" s="49"/>
      <c r="AH16" s="55">
        <f t="shared" si="2"/>
        <v>4161600</v>
      </c>
      <c r="AI16" s="56">
        <f t="shared" si="3"/>
        <v>44377</v>
      </c>
    </row>
    <row r="17" spans="1:35" x14ac:dyDescent="0.2">
      <c r="A17" s="63">
        <v>588</v>
      </c>
      <c r="B17" s="82" t="s">
        <v>113</v>
      </c>
      <c r="C17" s="44" t="s">
        <v>62</v>
      </c>
      <c r="D17" s="89" t="s">
        <v>114</v>
      </c>
      <c r="E17" s="64">
        <v>75889160</v>
      </c>
      <c r="F17" s="65">
        <v>0</v>
      </c>
      <c r="G17" s="88" t="s">
        <v>115</v>
      </c>
      <c r="H17" s="46">
        <v>712</v>
      </c>
      <c r="I17" s="87">
        <v>44273</v>
      </c>
      <c r="J17" s="66">
        <v>75889160</v>
      </c>
      <c r="K17" s="67" t="s">
        <v>116</v>
      </c>
      <c r="L17" s="77" t="s">
        <v>117</v>
      </c>
      <c r="M17" s="44" t="s">
        <v>60</v>
      </c>
      <c r="N17" s="76" t="s">
        <v>118</v>
      </c>
      <c r="O17" s="48">
        <v>3143348524</v>
      </c>
      <c r="P17" s="50" t="s">
        <v>42</v>
      </c>
      <c r="Q17" s="84">
        <v>41214973</v>
      </c>
      <c r="R17" s="83" t="s">
        <v>51</v>
      </c>
      <c r="S17" s="44" t="s">
        <v>55</v>
      </c>
      <c r="T17" s="50" t="s">
        <v>39</v>
      </c>
      <c r="U17" s="50" t="s">
        <v>40</v>
      </c>
      <c r="V17" s="50">
        <v>8</v>
      </c>
      <c r="W17" s="51">
        <v>44314</v>
      </c>
      <c r="X17" s="51">
        <v>44557</v>
      </c>
      <c r="Y17" s="86">
        <v>1426</v>
      </c>
      <c r="Z17" s="52">
        <f t="shared" si="4"/>
        <v>75889160</v>
      </c>
      <c r="AA17" s="53" t="str">
        <f t="shared" si="5"/>
        <v>22/04/2021</v>
      </c>
      <c r="AB17" s="49"/>
      <c r="AC17" s="49"/>
      <c r="AD17" s="49"/>
      <c r="AE17" s="68"/>
      <c r="AF17" s="49"/>
      <c r="AG17" s="49"/>
      <c r="AH17" s="55">
        <f t="shared" si="2"/>
        <v>75889160</v>
      </c>
      <c r="AI17" s="56">
        <f t="shared" si="3"/>
        <v>44557</v>
      </c>
    </row>
    <row r="60" spans="1:35" x14ac:dyDescent="0.25">
      <c r="A60" s="62"/>
      <c r="B60" s="91"/>
      <c r="C60" s="62"/>
      <c r="D60" s="62"/>
      <c r="G60" s="62"/>
      <c r="I60" s="95"/>
      <c r="K60" s="91"/>
      <c r="L60" s="59"/>
      <c r="O60" s="62"/>
      <c r="Q60" s="62"/>
      <c r="R60" s="62"/>
      <c r="S60" s="62"/>
      <c r="W60" s="91"/>
      <c r="X60" s="91"/>
      <c r="Z60" s="91"/>
      <c r="AA60" s="62"/>
      <c r="AB60" s="62"/>
      <c r="AC60" s="62"/>
      <c r="AD60" s="62"/>
      <c r="AF60" s="62"/>
      <c r="AG60" s="62"/>
      <c r="AH60" s="95"/>
      <c r="AI60" s="99"/>
    </row>
    <row r="532" spans="1:35" x14ac:dyDescent="0.25">
      <c r="A532" s="62"/>
      <c r="B532" s="91"/>
      <c r="C532" s="98">
        <v>0</v>
      </c>
      <c r="Q532" s="62"/>
      <c r="W532" s="91"/>
      <c r="X532" s="91"/>
      <c r="AC532" s="62"/>
      <c r="AD532" s="62"/>
      <c r="AF532" s="62"/>
      <c r="AG532" s="62"/>
      <c r="AH532" s="95"/>
      <c r="AI532" s="99"/>
    </row>
  </sheetData>
  <mergeCells count="32">
    <mergeCell ref="AI1:AI2"/>
    <mergeCell ref="AJ1:AJ2"/>
    <mergeCell ref="Y1:Y2"/>
    <mergeCell ref="Z1:Z2"/>
    <mergeCell ref="AA1:AA2"/>
    <mergeCell ref="AB1:AB2"/>
    <mergeCell ref="AC1:AG1"/>
    <mergeCell ref="AH1:AH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P1:P2"/>
    <mergeCell ref="Q1:Q2"/>
    <mergeCell ref="R1:R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hyperlinks>
    <hyperlink ref="N4" r:id="rId1"/>
    <hyperlink ref="N5" r:id="rId2"/>
    <hyperlink ref="N6" r:id="rId3"/>
    <hyperlink ref="N7" r:id="rId4"/>
    <hyperlink ref="N8" r:id="rId5"/>
    <hyperlink ref="N9" r:id="rId6"/>
    <hyperlink ref="N10" r:id="rId7"/>
    <hyperlink ref="N11" r:id="rId8"/>
    <hyperlink ref="N12" r:id="rId9"/>
    <hyperlink ref="N14" r:id="rId10"/>
    <hyperlink ref="N15" r:id="rId11"/>
    <hyperlink ref="N17" r:id="rId1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</dc:creator>
  <cp:lastModifiedBy>TuSoft</cp:lastModifiedBy>
  <dcterms:created xsi:type="dcterms:W3CDTF">2021-05-26T22:31:41Z</dcterms:created>
  <dcterms:modified xsi:type="dcterms:W3CDTF">2021-05-26T22:33:03Z</dcterms:modified>
</cp:coreProperties>
</file>