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gobierno en linea\Documents\_CARA\_evidencias\Carges Pagina\"/>
    </mc:Choice>
  </mc:AlternateContent>
  <workbookProtection workbookAlgorithmName="SHA-512" workbookHashValue="bunlzFclSjyULmzY1U6dMIgnrb6MJYfuR1lzOxXRbMKhmDkzVyWcA/uIfgmY8siQdYng6+Cu1I/FXSSOqZhjzA==" workbookSaltValue="nc4CkWPkuN9zTlu8IoeoUQ==" workbookSpinCount="100000" lockStructure="1"/>
  <bookViews>
    <workbookView xWindow="-120" yWindow="-120" windowWidth="20730" windowHeight="11160" tabRatio="849" firstSheet="10" activeTab="17"/>
  </bookViews>
  <sheets>
    <sheet name="Identificación de riesgos" sheetId="1" state="hidden" r:id="rId1"/>
    <sheet name="Mapa de riesgos" sheetId="4" state="hidden" r:id="rId2"/>
    <sheet name="Valoración" sheetId="46" r:id="rId3"/>
    <sheet name="Mapa de riesgos v2" sheetId="17" r:id="rId4"/>
    <sheet name="ID T Humano" sheetId="37" r:id="rId5"/>
    <sheet name="ID Tesoreria" sheetId="11" r:id="rId6"/>
    <sheet name="ID Juridica" sheetId="15" r:id="rId7"/>
    <sheet name="ID Almacen" sheetId="35" r:id="rId8"/>
    <sheet name="ID Mantenimiento" sheetId="39" r:id="rId9"/>
    <sheet name="ID SG-SST" sheetId="40" r:id="rId10"/>
    <sheet name="ID Calidad" sheetId="41" r:id="rId11"/>
    <sheet name="ID Informatica" sheetId="13" r:id="rId12"/>
    <sheet name="ID Informatica 2 " sheetId="36" r:id="rId13"/>
    <sheet name="ID informatica 3" sheetId="28" r:id="rId14"/>
    <sheet name="ID Costos" sheetId="45" r:id="rId15"/>
    <sheet name="ID Activos" sheetId="43" r:id="rId16"/>
    <sheet name="ID auditorias médicas" sheetId="47" r:id="rId17"/>
    <sheet name="ID audi concurrente" sheetId="48" r:id="rId18"/>
  </sheets>
  <externalReferences>
    <externalReference r:id="rId19"/>
    <externalReference r:id="rId20"/>
  </externalReferences>
  <definedNames>
    <definedName name="_xlnm._FilterDatabase" localSheetId="0" hidden="1">'Identificación de riesgos'!$B$5:$H$62</definedName>
    <definedName name="_xlnm._FilterDatabase" localSheetId="1" hidden="1">'Mapa de riesgos'!$A$6:$Y$42</definedName>
    <definedName name="_xlnm._FilterDatabase" localSheetId="3" hidden="1">'Mapa de riesgos v2'!$A$6:$AI$23</definedName>
    <definedName name="_PROCESO">[1]AnálisisRC!$B$31:$B$64</definedName>
    <definedName name="Administrativa">[2]TABLA!$J$2:$J$8</definedName>
    <definedName name="clases">[2]TABLA!$F$2:$F$5</definedName>
    <definedName name="departamentos">[2]TABLA!$D$2:$D$36</definedName>
    <definedName name="Mx_Riesgo_probXimp">[1]AnálisisRC!$B$31:$F$64</definedName>
    <definedName name="nivel">[2]TABLA!$C$2:$C$3</definedName>
    <definedName name="Tipos">[2]TABLA!$G$2:$G$4</definedName>
    <definedName name="vigencia">[2]TABLA!$E$2:$E$5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48" l="1"/>
  <c r="C30" i="47" l="1"/>
  <c r="C29" i="47"/>
  <c r="C31" i="47" s="1"/>
  <c r="C24" i="45" l="1"/>
  <c r="C23" i="45"/>
  <c r="C25" i="45" s="1"/>
  <c r="C25" i="43"/>
  <c r="AB20" i="17" l="1"/>
  <c r="AB21" i="17" s="1"/>
  <c r="AB11" i="17" l="1"/>
  <c r="A2" i="41" l="1"/>
  <c r="C25" i="41"/>
  <c r="C25" i="40" l="1"/>
  <c r="C24" i="39" l="1"/>
  <c r="C25" i="39"/>
  <c r="AA10" i="17" l="1"/>
  <c r="A2" i="37"/>
  <c r="C24" i="37"/>
  <c r="C23" i="37"/>
  <c r="C25" i="37" s="1"/>
  <c r="C24" i="36"/>
  <c r="C23" i="36"/>
  <c r="C25" i="36" s="1"/>
  <c r="C24" i="35" l="1"/>
  <c r="C23" i="35"/>
  <c r="C25" i="35" s="1"/>
  <c r="Q12" i="17" l="1"/>
  <c r="R12" i="17" s="1"/>
  <c r="C24" i="28"/>
  <c r="C23" i="28"/>
  <c r="C25" i="28" s="1"/>
  <c r="A2" i="11"/>
  <c r="I12" i="17"/>
  <c r="Z12" i="17" l="1"/>
  <c r="AA12" i="17" s="1"/>
  <c r="H11" i="4" l="1"/>
  <c r="I11" i="4" s="1"/>
  <c r="Q11" i="4"/>
  <c r="R11" i="4" s="1"/>
  <c r="H12" i="4"/>
  <c r="I12" i="4" s="1"/>
  <c r="Q12" i="4"/>
  <c r="R12" i="4" s="1"/>
  <c r="H13" i="4"/>
  <c r="I13" i="4" s="1"/>
  <c r="Q13" i="4"/>
  <c r="R13" i="4" s="1"/>
  <c r="H14" i="4"/>
  <c r="I14" i="4" s="1"/>
  <c r="Q14" i="4"/>
  <c r="R14" i="4" s="1"/>
  <c r="H15" i="4"/>
  <c r="I15" i="4" s="1"/>
  <c r="Q15" i="4"/>
  <c r="R15" i="4" s="1"/>
  <c r="H16" i="4"/>
  <c r="I16" i="4" s="1"/>
  <c r="Q16" i="4"/>
  <c r="R16" i="4" s="1"/>
  <c r="H17" i="4"/>
  <c r="I17" i="4" s="1"/>
  <c r="Q17" i="4"/>
  <c r="R17" i="4" s="1"/>
  <c r="H18" i="4"/>
  <c r="I18" i="4" s="1"/>
  <c r="Q18" i="4"/>
  <c r="R18" i="4" s="1"/>
  <c r="H19" i="4"/>
  <c r="I19" i="4" s="1"/>
  <c r="Q19" i="4"/>
  <c r="R19" i="4" s="1"/>
  <c r="H20" i="4"/>
  <c r="I20" i="4" s="1"/>
  <c r="Q20" i="4"/>
  <c r="R20" i="4" s="1"/>
  <c r="H21" i="4"/>
  <c r="I21" i="4" s="1"/>
  <c r="Q21" i="4"/>
  <c r="R21" i="4" s="1"/>
  <c r="H22" i="4"/>
  <c r="I22" i="4" s="1"/>
  <c r="Q22" i="4"/>
  <c r="R22" i="4" s="1"/>
  <c r="H23" i="4"/>
  <c r="I23" i="4" s="1"/>
  <c r="Q23" i="4"/>
  <c r="R23" i="4" s="1"/>
  <c r="H24" i="4"/>
  <c r="I24" i="4" s="1"/>
  <c r="Q24" i="4"/>
  <c r="R24" i="4" s="1"/>
  <c r="H25" i="4"/>
  <c r="I25" i="4" s="1"/>
  <c r="Q25" i="4"/>
  <c r="R25" i="4" s="1"/>
  <c r="H26" i="4"/>
  <c r="I26" i="4" s="1"/>
  <c r="Q26" i="4"/>
  <c r="R26" i="4" s="1"/>
  <c r="H27" i="4"/>
  <c r="I27" i="4" s="1"/>
  <c r="Q27" i="4"/>
  <c r="R27" i="4" s="1"/>
  <c r="H28" i="4"/>
  <c r="I28" i="4" s="1"/>
  <c r="Q28" i="4"/>
  <c r="R28" i="4" s="1"/>
  <c r="H29" i="4"/>
  <c r="I29" i="4" s="1"/>
  <c r="Q29" i="4"/>
  <c r="R29" i="4" s="1"/>
  <c r="H30" i="4"/>
  <c r="I30" i="4" s="1"/>
  <c r="Q30" i="4"/>
  <c r="R30" i="4" s="1"/>
  <c r="H31" i="4"/>
  <c r="I31" i="4" s="1"/>
  <c r="Q31" i="4"/>
  <c r="R31" i="4" s="1"/>
  <c r="H32" i="4"/>
  <c r="I32" i="4" s="1"/>
  <c r="Q32" i="4"/>
  <c r="R32" i="4" s="1"/>
  <c r="H33" i="4"/>
  <c r="I33" i="4" s="1"/>
  <c r="Q33" i="4"/>
  <c r="R33" i="4" s="1"/>
  <c r="H34" i="4"/>
  <c r="I34" i="4" s="1"/>
  <c r="Q34" i="4"/>
  <c r="R34" i="4" s="1"/>
  <c r="H35" i="4"/>
  <c r="I35" i="4" s="1"/>
  <c r="Q35" i="4"/>
  <c r="R35" i="4" s="1"/>
  <c r="H36" i="4"/>
  <c r="I36" i="4" s="1"/>
  <c r="Q36" i="4"/>
  <c r="R36" i="4" s="1"/>
  <c r="H37" i="4"/>
  <c r="I37" i="4" s="1"/>
  <c r="Q37" i="4"/>
  <c r="R37" i="4" s="1"/>
  <c r="H38" i="4"/>
  <c r="I38" i="4" s="1"/>
  <c r="Q38" i="4"/>
  <c r="R38" i="4" s="1"/>
  <c r="H39" i="4"/>
  <c r="I39" i="4" s="1"/>
  <c r="Q39" i="4"/>
  <c r="R39" i="4" s="1"/>
  <c r="H40" i="4"/>
  <c r="I40" i="4" s="1"/>
  <c r="Q40" i="4"/>
  <c r="R40" i="4" s="1"/>
  <c r="H41" i="4"/>
  <c r="I41" i="4" s="1"/>
  <c r="Q41" i="4"/>
  <c r="R41" i="4" s="1"/>
  <c r="H42" i="4"/>
  <c r="I42" i="4" s="1"/>
  <c r="Q42" i="4"/>
  <c r="R42" i="4" s="1"/>
  <c r="Q10" i="4"/>
  <c r="R10" i="4" s="1"/>
  <c r="H10" i="4"/>
  <c r="I10" i="4" s="1"/>
  <c r="C25" i="15"/>
  <c r="C24" i="13"/>
  <c r="C23" i="13"/>
  <c r="C25" i="13" s="1"/>
  <c r="C24" i="11"/>
  <c r="C23" i="11"/>
  <c r="C25" i="11" s="1"/>
  <c r="A11" i="4"/>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alcChain>
</file>

<file path=xl/sharedStrings.xml><?xml version="1.0" encoding="utf-8"?>
<sst xmlns="http://schemas.openxmlformats.org/spreadsheetml/2006/main" count="1143" uniqueCount="412">
  <si>
    <t>Gestión de planeación estratégica</t>
  </si>
  <si>
    <t>Gestión de mercadeo</t>
  </si>
  <si>
    <t>Gestión de la calidad</t>
  </si>
  <si>
    <t>Gestión de talento humano</t>
  </si>
  <si>
    <t>Gestión clínica y seguridad del paciente</t>
  </si>
  <si>
    <t>Gestión social</t>
  </si>
  <si>
    <t>Gestión administrativa y financiera</t>
  </si>
  <si>
    <t>Gestión jurídica</t>
  </si>
  <si>
    <t xml:space="preserve">Gestión de asuntos disciplinarios </t>
  </si>
  <si>
    <t xml:space="preserve">Gestión de control interno </t>
  </si>
  <si>
    <t>Gestión de auditorias</t>
  </si>
  <si>
    <t>Descripción del riesgo</t>
  </si>
  <si>
    <t>Acción y omisión</t>
  </si>
  <si>
    <t>Uso del poder</t>
  </si>
  <si>
    <t>Desviar la gestión de lo publico</t>
  </si>
  <si>
    <t>Beneficio privado</t>
  </si>
  <si>
    <t>MACROPROCESOS</t>
  </si>
  <si>
    <t>Definición de objetivos, Metas, planes, programas y proyectos Ajustados a intereses particulares.</t>
  </si>
  <si>
    <t>Objetivo del macroproceso</t>
  </si>
  <si>
    <t>Formular, implementar y controlar la plataforma estrategia de la ESE Hospital de San José del Guaviare, como una herramienta de la gestión gerencial que permita proyectarla hacia el futuro, facilitando la toma de decisiones para cumplir con las expectativas de la entidad en cuanto a crecimiento, rentabilidad, servicio y perdurabilidad con responsabilidad social.</t>
  </si>
  <si>
    <t>Si</t>
  </si>
  <si>
    <t>Toma de decisiones y generación de actos administrativos de carácter injusto o contra la ley en actos relacionados a la planeación estrategica de la entidad</t>
  </si>
  <si>
    <t xml:space="preserve">Presentar información parcializada respecto a la realidad de la entidad con del fin recibir algún tipo de beneficios o evitar sanciones </t>
  </si>
  <si>
    <t>Clientelismo (Tendencia a favorecer, sin la debida justificación, a determinadas personas, organizaciones, partidos políticos, etc., para lograr su apoyo)</t>
  </si>
  <si>
    <t xml:space="preserve">Realizar la divulgacion de los servicios prestados por al E.S.E Hospital San Jose del Guavire,  para el fortalecimiento y crecimiento en la participación del mercado y posicionamiento de la entidad en los usuarios, mediante las comunicaciones internas y externas y la implementacion de la plataforma estrategica de mercadeo </t>
  </si>
  <si>
    <t xml:space="preserve">Generar una plataforma y comunicaciones con información erronea o desactualizada de los servicios ofertados con el fin de obtener beneficios y espectativas equivocas </t>
  </si>
  <si>
    <t>Ofertar servicios con precios equivocados (no competetitivos o ajustados a la realidad de los costos, utilidad y demás variable establecidas por la Entidad)</t>
  </si>
  <si>
    <t>Mantener un Sistema Integrado de Gestión de la Calidad que mejore permanentemente la eficacia, eficiencia y efectividad en la prestación de los servicios y la satisfacción de las necesidades de las partes de interés.</t>
  </si>
  <si>
    <t xml:space="preserve">Falsificar el cumplimiento de requisitos, estandares y parametros. </t>
  </si>
  <si>
    <t>Pago o recibo de Dadivas para omisión de reportes o respuesta de requerimientos y hallazgos derivados del Sistema Integrado de Gestión</t>
  </si>
  <si>
    <t xml:space="preserve">Falsedad en documento público o privado. Falsificación de documento en la selección (diplomas, certificaciones) para la vinculación a la entidad y/o acceder a derechos prestacionales </t>
  </si>
  <si>
    <t xml:space="preserve">Vinculaciones de personal en favor de un tercero. </t>
  </si>
  <si>
    <t>Falsificación y/o omision de pagos y aportes en cuanto a EPS, Pensión y ARL</t>
  </si>
  <si>
    <t xml:space="preserve">Prestar una atención integral a los usuarios que acuden a los servicios de salud de la E.S.E hospital san jose del guaviare, con criterios de oportunidad, accesibilidad, pertinencia y seguridad del paciente; que contribuya al restablecimiento de su salud o definición de conducta a seguir de acuerdo a las necesidades y expectativas de salud identificadas en los ususarios. </t>
  </si>
  <si>
    <t>Prestar servicos ofertados por la entidad por medio de remuneración economica o dadivas a favor de terceros</t>
  </si>
  <si>
    <t xml:space="preserve">Carencia de medicamentos por espera de pedidos en beneficio de proveedores. </t>
  </si>
  <si>
    <t xml:space="preserve">Brindar y garantizar una atencion integral al ususario durante su estancia hospitalaria, realizando orientacion y acompañamiento a usuarios y familiares,  estableciendo los canales de comunicacion que sirvan de soporte, orientacion y apoyo entre la institucion y otras que busquen satisfacer las necesidades del usuario. </t>
  </si>
  <si>
    <t>Carencia de privacidad, confidencialidad y custodia sobre la salud del paciente.</t>
  </si>
  <si>
    <t>Extralimitación de funciones por los diferentes actores que intervienen en la ateción y prestación de los servicios ofertados por la Entidad</t>
  </si>
  <si>
    <t>Apropiación de dineros públicos por parte  de funcionarios que manejan  recursos del estado</t>
  </si>
  <si>
    <t>Realización de inventarios a favor propio o de terceros</t>
  </si>
  <si>
    <t>Perdida de recursos financieros por falta de cobro a favor de terceros</t>
  </si>
  <si>
    <t>Generación de glosas de forma intensional</t>
  </si>
  <si>
    <t>Inversiones de dineros públicos en entidades de dudosa solidez financiera, a cambio de  beneficios indebidos para servidores públicos encargados de su administración</t>
  </si>
  <si>
    <t>Pérdida intencional de información financiera.</t>
  </si>
  <si>
    <t>Adquisición innecesaria de un bien o servicio.</t>
  </si>
  <si>
    <t xml:space="preserve">Administrar y proveer de manera óptima los recursos fisicos, financiero y tecnologicos necesarios para el adecuado desarrollo del cumplimiento de los objetivos institucionales de la E.S.E Hospital San Jose del Guaviare </t>
  </si>
  <si>
    <t>Desconocimiento de la ley, mediante interpretaciones subjetivas de las normas vigentes para evitar o postergar su aplicación.</t>
  </si>
  <si>
    <t>Exceder las facultades legales.</t>
  </si>
  <si>
    <t>Soborno (Cohecho).</t>
  </si>
  <si>
    <t>Decisiones ajustadas a intereses particulares.</t>
  </si>
  <si>
    <t>Cobro por realización del trámite, (Concusión).</t>
  </si>
  <si>
    <t xml:space="preserve">Apoyar a las diferentes dependencias de la E.S.E Hospital San Jose del Guaviare, proporcionando respaldo juridico al cumplimiento de los requisitos legales para la contratación, emitiendo conceptos juridicos, representando judicial y extrajudicialmente a la entidad </t>
  </si>
  <si>
    <t>Estudios previos o de factibilidad superficiales y/o manipulados</t>
  </si>
  <si>
    <t>Equivocacion en la entrega de los estudios previos y demás documentos asociados a la gestión contractual institucional.</t>
  </si>
  <si>
    <t>Pliegos de condiciones viciados.</t>
  </si>
  <si>
    <t>Adendas que cambian condiciones generales del proceso para favorecer a grupos determinados.</t>
  </si>
  <si>
    <t>Urgencia manifiesta inexistente.</t>
  </si>
  <si>
    <t>Adelantar procesos contractuales con soportes de documentos falsos o adulterados</t>
  </si>
  <si>
    <t>Adjudicación irregular en el proceso de contratación.</t>
  </si>
  <si>
    <t>Concentración de autoridad o exceso de poder.</t>
  </si>
  <si>
    <t>Elaboración de contratos sin soportes o documentos extemporáneos.</t>
  </si>
  <si>
    <t xml:space="preserve">Adelantar estrategias de prevención y sensibilización frente a conductas disciplinariamente relevantes, así como determinar la responsabilidad de los servidores publicos en la realizacion de conductas disciplinariamente relevantes mediante el adelantamiento de procesos disciplinarios que permitan determinar la responsabilidad del funcionario </t>
  </si>
  <si>
    <t xml:space="preserve">Posibilidad de tomar decisiones en los procesos disciplinarios contrariando los lineamientos legales con el fin de favorecer a
los funcionarios investigados
</t>
  </si>
  <si>
    <t>Sistemas de información susceptibles de manipulación, adulteración o ataques ciberneticos</t>
  </si>
  <si>
    <t>Omisión intencional de posibles actos de corrupción o irregularidades administrativas.</t>
  </si>
  <si>
    <t>Manipulación de los informes.</t>
  </si>
  <si>
    <t xml:space="preserve">Realizar verificación, seguimiento, evaluación y control de manera oportuna y sistemática a los procesos que conforman la E.S.E Hospital San Jose del Guaviare a través de mecanismos e instrumentos que garanticen el mejoramiento continuo, el  cumplimiento de la normatividad aplicable y de la plataforma estrategica de la entidad. </t>
  </si>
  <si>
    <t xml:space="preserve">Garantizar la facturación oportuna, veraz y completa de los servicios prestados por la E.S.E Hospital San Jose del Guaviare, certificando el buen uso de los recursos, recaudo y registro para mantener la sostenibilidad económica y satisfacer las necesidades de los usuarios, conforme a los parámetros previamente establecidos por la normatividad vigente. </t>
  </si>
  <si>
    <t>Omisión de hallazgos o irregularidades en buen uso de los recursos, recaudo y registro a favor propio o de terceros</t>
  </si>
  <si>
    <t>Todos</t>
  </si>
  <si>
    <t>Flujo de información confidencial.</t>
  </si>
  <si>
    <t>Funcionarios que tienen accesos a información  sin los permisos correspondientes.</t>
  </si>
  <si>
    <t xml:space="preserve">Ingreso remoto no autorizado a los servidores donde se maneja información institucional. </t>
  </si>
  <si>
    <t>Pérdida intencional de información administrativa y/o asistencial</t>
  </si>
  <si>
    <t>Evasión de información requerida por los grupos de interés.</t>
  </si>
  <si>
    <t>DESCRIPCIÓN</t>
  </si>
  <si>
    <t>Proveer el recurso humano y gestionar su desarrollo integral desde la vinculacion hasta el retiro de la entidad, contribuyendo al fortalecimiento continuo de las competencias, el mejoramiento del clima organizacional, bienestar, seguridad y salud trabajo, habilidades y destrezas, con el propósito de alcanzar los objetivos institucionales, mejorar la prestacion del servicio y la satisfaccion del usuario.</t>
  </si>
  <si>
    <t>Presentar información adulterada o mentirosa del estado de salud de los pacientes, antes, durante y despues de la estancia en las instalaciones de la Entidad a favor propio o de terceros</t>
  </si>
  <si>
    <t>Cambiar medicamentos  formulados por parte de funcionarios, de manera subjetiva para favorecimiento propio o de terceros</t>
  </si>
  <si>
    <t>Recepción de medicamentos y dispositivos médicos que no cumplen con las especificaciones técnico administrativas a favor de proveedores o propio</t>
  </si>
  <si>
    <t>Falta de confidencialidad en la información generada por la atención prestada a los usuarios a favor de terceros</t>
  </si>
  <si>
    <t>Pérdida o daño de equipos médicos, medicamentos e insumos de la Entidad.</t>
  </si>
  <si>
    <t xml:space="preserve">Pérdida temporal o permanente o deterioro de documentos </t>
  </si>
  <si>
    <t>Información deficiente y desorientación al usuario intencionalmente generando tramitología innecesaria para la atención al usuario.</t>
  </si>
  <si>
    <r>
      <t>Intervenir en el trámite de la impugnación de los fallos de forma</t>
    </r>
    <r>
      <rPr>
        <i/>
        <sz val="11"/>
        <rFont val="Calibri"/>
        <family val="2"/>
        <scheme val="minor"/>
      </rPr>
      <t xml:space="preserve">  inequivoca  en busca  de favorecimiento de propios o terceros</t>
    </r>
  </si>
  <si>
    <t>informes de auditorias con información falsa o adulterada</t>
  </si>
  <si>
    <t>Gestión de la Calidad
Gestión de control interno
Gestión de auditorias</t>
  </si>
  <si>
    <t>Gestión de la Calidad
Gestión de control interno
Gestión de auditorias
Gestión de asuntos disciplinarios</t>
  </si>
  <si>
    <t>Trafico de influcias para beneficio propio o a terceros</t>
  </si>
  <si>
    <t>Probabilidad de formular objetivos, metas, planes, programas y proyectos para la obtención de beneficios particulares propios o a terceros.</t>
  </si>
  <si>
    <t>Ofertar servicios con precios equivocados (no competetitivos o ajustados a la realidad de los costos, utilidad y demás variable establecidas por la Entidad) generando desequilibrio presupuestal de manera intensional</t>
  </si>
  <si>
    <t>Pago, recibo de Dadivas o conflicto de interesas para la generación de reportes o respuesta de requerimientos y hallazgos derivados del Sistema Integrado de Gestión para beneficio propio o a terceros</t>
  </si>
  <si>
    <t>inadecuada selecció de personal y sin el cumplimiento de requisitos o procedimientos establecidos por la entidad para beneficio propio o de terceros</t>
  </si>
  <si>
    <t>Prestar servicos ofertados por la entidad por medio de remuneración economica o dadivas a favor de terceros en las instalaciones de la Entidad y/o faltando a lo normado por la misma y sus condiciones de operación</t>
  </si>
  <si>
    <t>Ocasionar pérdida o daño a los equipos médicos, medicamentos e insumos de la Entidad de manera intensional en busca de beneficio o perjuicio  a la entidad, terceros o propio</t>
  </si>
  <si>
    <t>Generar afectaciones o alteración en la prestación del servicio por falta de medicamentes no generando el respectivo reporte para generar beneficios o evitar sanciones a los proveedores</t>
  </si>
  <si>
    <t>Realizar cambio de medicamentos sin el cumplimiento de los respectivos procedimientos establecidos para tal fin en busca de favorecimiento propio o a terceros</t>
  </si>
  <si>
    <t>Aceptación, recibo y uso de medicamentos y dispositivos médicos que no cumplen con las especifaciones tecnicas y administrativas para favorecimiento propio o a proveedores</t>
  </si>
  <si>
    <t>Gestión clínica y seguridad del paciente
Gestión administrativa y financiera</t>
  </si>
  <si>
    <t>Entregar o brindar información  confidencial, o de manera erronea,  con relación a  la atención prestada a los usuarios a favor de terceros</t>
  </si>
  <si>
    <t>Gestión clínica y seguridad del paciente
Gestión social</t>
  </si>
  <si>
    <t>Extralimitación de funciones por parte de los diferentes actores que intervienen en la ateción y prestación de los servicios ofertados por la Entidad</t>
  </si>
  <si>
    <t>Perdida o adulteración de información debido a sistemas susceptibles de manipulación o ataques ciberneticos</t>
  </si>
  <si>
    <t>Viciar los inventarios de los equipos, suministros, bienes muebles e inmuebles de la entidad para favorecimiento propio o a terceros</t>
  </si>
  <si>
    <t>Participar en lavado de activos por desconocimiento de la destinación de pagos; es decir teniendo en cuenta el deber de pago de garantias firmadas por funcionarios de la entidad a terceros en calidad de prestamos de dinero, respaldados con el pago de salarios</t>
  </si>
  <si>
    <t>Realizar contratación para adquirir bienes o servicios innecesarios en busca del beneficio propio o a terceros</t>
  </si>
  <si>
    <t>Intervenir en el trámite de la impugnación de los fallos de forma  inequivoca  en busca  de favorecimiento de propios o terceros</t>
  </si>
  <si>
    <t>Realizar sobornos en nombre de la entidad para obtener benficios propios o a tercenos, o realización de trámites</t>
  </si>
  <si>
    <t xml:space="preserve">Estudios previos o de factibilidad y pliegos y actos administrativos manipulados por personal interesado en el futuro del proceso de contratación (estableciendo necesidades inexistentes o aspectos que beneficien a una firma en particular) </t>
  </si>
  <si>
    <t>Manifestar un estado de urgencia con el fin de dar generar procesos de contratación directa  para favorecimiento propio o de terceros</t>
  </si>
  <si>
    <t>Adelantar procesos de contratación con soportes falsos o adulterados por acción y omisión de los mismos, generando beneficio propio o a terceros</t>
  </si>
  <si>
    <t>Adjudicar procesos de contratación sin el cumplimiento de los requisitos establecidos por norma u los estimados por la entidad para favoremiento propio o de terceros</t>
  </si>
  <si>
    <t xml:space="preserve">Posibilidad de tomar decisiones en los procesos disciplinarios contrariando los lineamientos legales con el fin de favorecer a los funcionarios investigados
</t>
  </si>
  <si>
    <t>Ignorrar o evadir los actos de corrrupcuón o irregularidades administrativas que se presentan al interior de la entidad para favorecimiento propio o de terceros</t>
  </si>
  <si>
    <t>Filtración de información confidencial de la entidad para ser usada en perjucio o a favor de la entidad, propios y/o terceros</t>
  </si>
  <si>
    <t>Originar en los documentos/información producidos por la Entidad en el desarrollo de sus procesos, la perdida de temporal o permanente y/o deterioro de los documentos/información de manera intencional o involuntaria con el fin de generar perjuicios o beneficios propios o a terceros</t>
  </si>
  <si>
    <t>*Deterioro de imagen y perpecion de ciudadano sobre la gestion de la entidad</t>
  </si>
  <si>
    <t xml:space="preserve">*Información erronea por parte de los Servicios y Áreas requeridas 
*Concentración de información de determinadas actividades o procesos en una person
</t>
  </si>
  <si>
    <t>*Deficiencias en la formulación del Plan Estratégico Institucional.
*Reprocesos 
*Desgaste administrativo.</t>
  </si>
  <si>
    <t>*Incumplimiento a  la Plataforma Estratégica.
*Desarticulación de las dependencias frente a los lineamientos institucionales.
*Posibles hallazgos por parte de los entes de control.</t>
  </si>
  <si>
    <t>* Manejo erroneo de la información en el personal
* Incumplimiento de plazos para la entrega de la información.
* Mesas o equipos de trabajo sin producción de información adecuada</t>
  </si>
  <si>
    <t>* Presentación de información equivocada e inservible
*Perdida de confianza e imagen
* información sezgada y manipulada a conveniencia de quien la maneja</t>
  </si>
  <si>
    <t xml:space="preserve">* Información de entrada no consistente o parcializada
* Generación de información de costos, oferta y demanda erroneos a la realidad de la entidad
</t>
  </si>
  <si>
    <t>* Falta de capacidad para cumplir con los servicios ofertados
* Precios al usario final erroneos</t>
  </si>
  <si>
    <t>* No determinación de las espeficaciones y caracteristicas del equipo auditor
* Falta de capacitación para el manejo de generación de reportes, requerimientos, hallazgos</t>
  </si>
  <si>
    <t>* Planes de mejoramiento y toma de acciones inapropiadas, equivocadas o la evación de su aplicación
* Perdida de confianza y credibilidad</t>
  </si>
  <si>
    <t>* Favores politicos</t>
  </si>
  <si>
    <t xml:space="preserve">* Vinculación de personal no idoneo para la Entidad
* Sanciones a la Entidad de tipo disciplinario, fiscal entre otros
</t>
  </si>
  <si>
    <t>Presentación de documentos falsos para la postulación y/o vinculación  a la entidad y/o acceder a derechos prestacionales, presentación de cuentas de cobro</t>
  </si>
  <si>
    <t>* Baja cultura del control instituciónal 
* Falta de compromiso con la Institución.
 * Falta de controles efectivos, evaluación y seguimiento de los procedimientos. 
* Falta de profesionalismo y competitividad del personal. * No cumplimiento a los procesos y procedimientos.</t>
  </si>
  <si>
    <t>* incumplimiento en las actividades de los procesos
* Cobros indebidos por prestación de servicios ofertados por la entidad
* Mala imagen de la entidad
* Desconfianza y sanciones a los funcionarios</t>
  </si>
  <si>
    <t xml:space="preserve">* No se cuenta con los protocolos y/o procedimientos de manejo de medicamentos y equipos. 
* Entrega de turno deficiente. 
* Ausencia de aplicación de controles en las unidades funcionales (listas de chequeo). 
* Inexistencia de seguimiento entre los medicamentos, insumos y equipos médicos entregados y utilizados. </t>
  </si>
  <si>
    <t xml:space="preserve">* Atención inadecuada al usuario por la falta de medicamentos, insumos y equipos medicos. 
* Detrimento patrimonial. 
* Implicacion negativa de la imagen institucional. </t>
  </si>
  <si>
    <t>* Desconocimiento/No aplicación del Código de Ética , Código Disciplinario, por parte del responsable del proceso</t>
  </si>
  <si>
    <t>*Apertura de procesos disciplinarios a los funcionarios. 
* Apertura de investigaciones de entes de control. 
* Pérdida de credibilidad en la institución y afectación de la imagen de la entidad</t>
  </si>
  <si>
    <t xml:space="preserve"> *No planeación oportuna en la adquisición de medicamentos e insumos o formulacion incompleta y/o imprecisa
* No contar con el recurso humano necesario y competente.
* Recibo de beneficios por parte de proveedores</t>
  </si>
  <si>
    <t xml:space="preserve">* Atención inadecuada y/o Daño al paciente, reclamos, quejas, tutelas, derechos de petición, demandas.
* Deterioro patrimonial
* Pérdida de la imagen y credibilidad institucional </t>
  </si>
  <si>
    <t xml:space="preserve">* Bajo control de procedimientos 
* Formulacion incompleta y/o imprecisa
</t>
  </si>
  <si>
    <t xml:space="preserve">* No cumplimiento de los procedimientos
* Ausencia de aplicación de controles (listas de chequeo). 
* Inexistencia de seguimiento entre los medicamentos, insumos y equipos médicos entregados y utilizados. </t>
  </si>
  <si>
    <t xml:space="preserve">
* Deterioro patrimonial
* Pérdida de la imagen y credibilidad institucional 
* Riesgo juridico de demandas y sanciones.  </t>
  </si>
  <si>
    <t xml:space="preserve">* Falta de control en el manejo de la información solicitada
* Falta de principios y ética profesional
* Falta de oportunidad de verificación de información
* Error en la inclusión de novedades de nómina  </t>
  </si>
  <si>
    <t>*Sanciones legales 
*Pérdidas economicas
*Perdida de transparencia. 
* Reprocesos</t>
  </si>
  <si>
    <t xml:space="preserve">*Ataque externo a las redes de los sistemas de información de la entidad. 
*Intervención indebida de un(os) servidor(es) público(s) para alterar el sistema y/o borrar información
*Ausencia de politicas y procedimientos  de seguridad de la información. 
*No tener los recursos tecnologicos para reproducir  la informacion. </t>
  </si>
  <si>
    <t>* Perdida de seguridad , confiable e integridad de la información. 
* No generación de la informacion presupuestal 
* Fuga de información privilegiada y posibles sanciones. 
* Reprocesos, perdidas económicas y posibles sanciones a la entidad y/o servidores responsables.</t>
  </si>
  <si>
    <t>*Falta de ética en el equipo de control interno. 
*Presiones al interior de la entidad para el no reporte de irregularidades</t>
  </si>
  <si>
    <t>*Investigaciones de tipo  disciplinario , responsabilidad fiscal y penal. 
*Pérdida de imagen institucional. 
*Pérdida de credibilidad al interior de la entidad en el ejercicio del control interno.</t>
  </si>
  <si>
    <t>* Acumulación Excesiva de documentos en las Oficinas.
* Ausencia de control de prestamo documental.   
* Inadecuada aplicación de la normatividad establecida, para la organización de documentos. 
* Falta de control en la  calidad de los registros creados. 
* Falta de seguiridad en el información. 
* Falta de back up de la información oficial de la Entidad. 
* No aplicación de procedimientos establecidos para la organización y custodia de los documentos. 
* Catastrofes naturales  y probocados (Incendios,  desastres naturales, inundaciones) virus informáticos Desactualización tecnológica * Alteración de Expediente por falta de control documental. 
* Eliminación de documentos sin control por parte de los funcionarios de la Entidad.</t>
  </si>
  <si>
    <t xml:space="preserve">* Perdida de memoria documental  de la Entidad.
* Imposibilidad de dar cumplimientos a los requerimientos normativos </t>
  </si>
  <si>
    <t>* No identificar claramente las necesidades de la  contratación que se requieran en el Departamento.
 * Falta de control en la identificación de necesidades</t>
  </si>
  <si>
    <t>* Los procesos que surjan en virtud de esos estudios previos pueden irse a desiertos o se puede adjundicar un proceso y en la ejecución se de un incumplimiento
* Sanciones, procesos disicplinarios y juridicos a funcionarios y la Entidad
* Perdida de confianza en los procesos contractuales y la Entidad</t>
  </si>
  <si>
    <t xml:space="preserve">* toma de decisiones, generación de información y atención de acuerdo a intereses propios o de terceros
* Sanciones disciplinarias, investigaciones, procesos judiciales en contra del funcionario o de la Entidad
* Afectación a la imagen y credibilidad de la Entidad
</t>
  </si>
  <si>
    <t>*Interés del servidor público en recibir beneficio económico.
*Desconocimiento/No aplicación del Código de Ética , Código Disciplinario por parte de los funcionarios</t>
  </si>
  <si>
    <t xml:space="preserve">*Apertura de procesos disciplinarios a los funcionarios. 
*Apertura de investigaciones de entes de control. 
*Detrimento Patrimonial, 
* Pérdida de los recursos, Investigaciones fiscales y disciplinarias </t>
  </si>
  <si>
    <t>* Falta de capacitación 
* El personal no tiene claridad respecto a funciones y roles de los cargos o contrato, su cumplimiento en el tiempo y momento de ejecución de actividades</t>
  </si>
  <si>
    <t>* No hay control de rotación de inventarios 
*Falta de control o seguridad en el manejo de los recursos por cada responsable de inventario 
* Salida de mercancía y o bienes sin autorización 
* Realización de préstamos de mercancía desde y hacia otras entidades sin autorización de las subgerencias</t>
  </si>
  <si>
    <t xml:space="preserve">* Detrimento Patrimonial 
* Afectacion en la prestación de servicios, ejecución de actividades
* Pérdida de los recursos, Investigaciones fiscales y disciplinarias </t>
  </si>
  <si>
    <t>* Pago de garantias firmadas por funcionarios de la entidad a terceros en calidad de prestamos de dinero, respaldados con el pago de salarios</t>
  </si>
  <si>
    <t xml:space="preserve">* Perdida de imagenn y confidencialidad
* No tener  acceso a los servicios y productos de entidades financieras.
* Investigaciones penales, fiscales y disciplinarias </t>
  </si>
  <si>
    <t>* Intereses particulales 
* Procesos de contratación sin control y planeacón</t>
  </si>
  <si>
    <t xml:space="preserve">* Pérdida de los recursos, Investigaciones fiscales y disciplinarias </t>
  </si>
  <si>
    <t>* Intereses particulaes
* Ausencia de ética profesional</t>
  </si>
  <si>
    <t xml:space="preserve">* Perdida de imagenn y confidencialidad
* Investigaciones penales, fiscales y disciplinarias </t>
  </si>
  <si>
    <t>* toma de decisiones de acuerdo a intereses propios o de terceros
* Sanciones disciplinarias, investigaciones, procesos judiciales en contra del funcionario o de la Entidad
* Afectación a la imagen y credibilidad de</t>
  </si>
  <si>
    <t>* Funcionarios no calificados 
* Normogramas o registro de legislación y normatividad desactualizada
* Extralimitación de funciones en toma de decisiones en el ejercición de defensa judicial y contratación</t>
  </si>
  <si>
    <t>* Falta de valores éticos
* Presión indebida
* Busca de deneficio a terceros,                                                                                                                        Intereses propios y externos</t>
  </si>
  <si>
    <t>* Afectar el cumplimiento de metas y objetivos del proceso. 
*Deterioro de la imagen de la Entidad</t>
  </si>
  <si>
    <t>* Falta de planeación en PAA y proyectos
* Busca de favorecimiento propio o a terceros</t>
  </si>
  <si>
    <t>* Procesos de contratación sin el cumplimiento del debido proceso
* Perdida de credibilidad e imagen de la Entidad
* Investigaciones, procesos penales, administrativos, fiscales y disciplinarios</t>
  </si>
  <si>
    <t xml:space="preserve">*  Asuencia de principios y valores
* Falta de control en el manejo de la información 
* Comunicación deficiente entre las diferentes areas de la entidad </t>
  </si>
  <si>
    <t>*Mala imagen de la entidad
*Sanciones legales 
*Pérdidas economicas
*Perdida de transparencia</t>
  </si>
  <si>
    <t>* Busca de beneficios popios o a terceros
* Falta de control al cumplimiento de requisitos establecidos</t>
  </si>
  <si>
    <t>* intereses personal
* Desconocimiento de la norma o sus actualizaciones</t>
  </si>
  <si>
    <t>*Mala imagen de la entidad
*Sanciones legales 
*Perdida de transparencia</t>
  </si>
  <si>
    <t>* Perdida de confianza 
* Afectación a la imagen de la Entidad
* PQRS por parte de los usuarios</t>
  </si>
  <si>
    <t>* Intereses particulares
* Desconocimiento o falta de capacitación para el manejo de la información
* Brindar información no acorde a los alcances del cargo o sus funciones asignadas.</t>
  </si>
  <si>
    <t>Generar  no conformidades  afectando  el proceso de facturación, en busca de beneficios propios o generacion de perjucios a la entidad de forma involuntaria o voluntaria</t>
  </si>
  <si>
    <t>* Intereses particulares
* Desconocimiento o falta de capacitación en el proceo</t>
  </si>
  <si>
    <t>* Perdida o afectación de recursos economicos de la entidad
* Investgaciones y procesos disciplinarios, al funcionario y/o o la entidad</t>
  </si>
  <si>
    <t>* Conflicto de intereses
* Intereses particulares
* Canales de comunicaicón inadecuados o no establecidos
+ Ausencia de controles para el manejo, cuidado y seguridad de la información</t>
  </si>
  <si>
    <t>* Manipulación de la información en contra de la entidad
* Favoremiento a terceros
* Perdida de control sobre la información generada por la Entidad
* Perdida de confianza en los funcionarios</t>
  </si>
  <si>
    <t>Identificación del riesgo</t>
  </si>
  <si>
    <t>Valoración</t>
  </si>
  <si>
    <t>Monitoreo y Revisión</t>
  </si>
  <si>
    <t>Análisis del riesgo</t>
  </si>
  <si>
    <t>Valoración del riesgo</t>
  </si>
  <si>
    <t>2.2</t>
  </si>
  <si>
    <t>Riesgo Inherente</t>
  </si>
  <si>
    <t>Riesgo Residual</t>
  </si>
  <si>
    <t>Acciones asociadas al control</t>
  </si>
  <si>
    <t>K</t>
  </si>
  <si>
    <t>A. Procesos / Objetivo</t>
  </si>
  <si>
    <t>B. Causa</t>
  </si>
  <si>
    <t>C. Riesgo</t>
  </si>
  <si>
    <t>D. Consecuencia</t>
  </si>
  <si>
    <t>E Probabilidad</t>
  </si>
  <si>
    <t>F. impacto</t>
  </si>
  <si>
    <t>G. Zona de riesgo</t>
  </si>
  <si>
    <t>NIVEL</t>
  </si>
  <si>
    <t>DESCRIPTOR</t>
  </si>
  <si>
    <t>FRECUENCIA</t>
  </si>
  <si>
    <t>Raro</t>
  </si>
  <si>
    <t>El evento puede ocurrir solo en circunstancias excepcionales</t>
  </si>
  <si>
    <t>No se cree que el evento pueda ocurrir. Sólo podría pasar algo así en circunstancias excepcionales (cada 5 a 30 años)</t>
  </si>
  <si>
    <t>Improbable</t>
  </si>
  <si>
    <t>El evento puede ocurrir  en algún  momento.</t>
  </si>
  <si>
    <t>No se espera que ocurra o que se repita, pero potencialmente podría pasar (cada 2 a 5 años)</t>
  </si>
  <si>
    <t>Posible</t>
  </si>
  <si>
    <t>uno a dos años</t>
  </si>
  <si>
    <t>Probable</t>
  </si>
  <si>
    <t>El evento probablemente ocurrirá en la mayoría de las circunstancias.</t>
  </si>
  <si>
    <t>Casi Seguro</t>
  </si>
  <si>
    <t>Se espera que el evento ocurra en la mayoría de las circunstancias.</t>
  </si>
  <si>
    <t>“Se espera que ocurra y se repita en cortos períodos de tiempo (todas las semanas o meses)</t>
  </si>
  <si>
    <t>PROBABILIDAD</t>
  </si>
  <si>
    <t>Insignificante</t>
  </si>
  <si>
    <t>Gestión y corrupción: Si el hecho llegara a presentarse, tendría consecuencias o efectos mínimos sobre los procesos.</t>
  </si>
  <si>
    <t>Asistenciales: Pacientes sin daño ni aumento del nivel de cuidados o estadía</t>
  </si>
  <si>
    <t>Menor</t>
  </si>
  <si>
    <t>Gestión y corrupción: Si el hecho llegara a presentarse, tendría bajo impacto o efecto sobre los procesos.</t>
  </si>
  <si>
    <t>Asistenciales: Pacientes que requieren mayor nivel de cuidados incluyendo: Primeros auxilios, Nueva evaluación, Estudios adicionales, Derivación a otro médico</t>
  </si>
  <si>
    <t>Moderado</t>
  </si>
  <si>
    <t>Gestión y corrupción: Si el hecho llegara a presentarse, tendría mediana consecuencias o efectos sobre los procesos.</t>
  </si>
  <si>
    <t>Asistenciales: Pacientes con reducción permanente y significativa de función (sensitiva, motora, fisiológica o psicológica) no relacionada con el curso natural de la enfermedad y que difiere de la evolución esperada o que requiere aumento del tiempo de internación como consecuencia del incidente o intervención quirúrgica</t>
  </si>
  <si>
    <t>Mayor</t>
  </si>
  <si>
    <t>Gestión y corrupción: Si el hecho llegara a presentarse, tendría altas consecuencias o efectos sobre los procesos.</t>
  </si>
  <si>
    <t>Asistenciales: Pacientes con pérdida mayor y permanente de función (sensitiva, motora, fisiológica o psicológica) no relacionada con el curso natural de la enfermedad y que difiere de la evolución esperada</t>
  </si>
  <si>
    <t>Catastrófico</t>
  </si>
  <si>
    <t>Gestión y corrupción: Si el hecho llegara a presentarse, tendría desastrosas consecuencias o efectos sobre los procesos.</t>
  </si>
  <si>
    <t>Asistenciales: Muerte no relacionada con el curso natural de la enfermedad y que difiere de la evolución esperada</t>
  </si>
  <si>
    <t>IMPACTO</t>
  </si>
  <si>
    <t>Clasificación del Riesgo</t>
  </si>
  <si>
    <t>Total preguntas negativas</t>
  </si>
  <si>
    <t>Total preguntas afirmativas</t>
  </si>
  <si>
    <t>¿Afectar la imagen nacional?</t>
  </si>
  <si>
    <t>¿Afectar la imagen regional?</t>
  </si>
  <si>
    <t>¿Ocasionar lesiones físicas o pérdida de vidas humanas?</t>
  </si>
  <si>
    <t>¿Generar pérdida de credibilidad del sector?</t>
  </si>
  <si>
    <t>¿Dar lugar a procesos penales?</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</si>
  <si>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</si>
  <si>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</si>
  <si>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</si>
  <si>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</si>
  <si>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</si>
  <si>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</si>
  <si>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</si>
  <si>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</si>
  <si>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</si>
  <si>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</si>
  <si>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</si>
  <si>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</si>
  <si>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</si>
  <si>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</si>
  <si>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Sí</t>
  </si>
  <si>
    <t>Respuesta</t>
  </si>
  <si>
    <t>Pregunta: Si el riesgo de corrupción se materializa podría...</t>
  </si>
  <si>
    <t>No.</t>
  </si>
  <si>
    <t>Formato para determinar el Impacto</t>
  </si>
  <si>
    <t>ID. RIESGO</t>
  </si>
  <si>
    <t xml:space="preserve">Oportunidad de presentar información parcializada respecto a la realidad de la entidad con del fin recibir algún tipo de beneficios o evitar sanciones </t>
  </si>
  <si>
    <t>Presentar información adulterada o mentirosa del estado de salud de los usuarios o pacientes, antes, durante y despues de la estancia en las instalaciones de la Entidad a favor propio o de terceros, generando trámites innesarios y desgaste administrativo en los procesos y servicios ofertados por la entidad</t>
  </si>
  <si>
    <t>* Intereses particulales 
* No determinación de las espeficaciones y caracteristicas del equipo auditor
* Falta de capacitación para el manejo de generación de reportes, requerimientos, hallazgos</t>
  </si>
  <si>
    <t>* investigación disciplinaria
* Información sesgada y fuera de la realidad
* Incumplimiento de requerimientos técnicos, legales, adminisrativos y demás que apliquen a la Entidad
* Toma de decisiones erroneas</t>
  </si>
  <si>
    <t>Pago, recibo de Dadivas o conflicto de interesas para la no generación de reportes o respuesta de requerimientos y hallazgos para beneficio propio o a terceros
sobre toma de decisiones, presentación de resultados, seguimientos a funciones y actividades</t>
  </si>
  <si>
    <t>H. Controles</t>
  </si>
  <si>
    <t>I. Probabiliad</t>
  </si>
  <si>
    <t>J. Impacto</t>
  </si>
  <si>
    <t>L  Periodo de ejecución</t>
  </si>
  <si>
    <t>M. Acciones</t>
  </si>
  <si>
    <t xml:space="preserve">N. Registro: </t>
  </si>
  <si>
    <t xml:space="preserve">O. Fecha </t>
  </si>
  <si>
    <t xml:space="preserve">P. Acciones: </t>
  </si>
  <si>
    <t xml:space="preserve">Q. Responsables: </t>
  </si>
  <si>
    <t xml:space="preserve">R. Indicador: </t>
  </si>
  <si>
    <t>Puede ocurrir ocasionalmente. Ha ocurrido en el pasado y es posible que vuelva a pasar (cada año)</t>
  </si>
  <si>
    <t>Probablemente ocurrirá y se repetirá en muchas circunstancias (varias veces al año)</t>
  </si>
  <si>
    <t>K. Zona de riesgo</t>
  </si>
  <si>
    <t>Establecer procesos de contratación controlados</t>
  </si>
  <si>
    <t>Documentos elaborados
Evidencia de su aplicacón</t>
  </si>
  <si>
    <t>Abril
Agosto
Dicembre</t>
  </si>
  <si>
    <t>hacer seguimiento al cumplimiento de lo establecido en el  documento donde se establecen actividades y parametros para los procesos de contratación</t>
  </si>
  <si>
    <t>* Inadecuado manejo de las bodegas ( aseo y papeleria)
* Falta de seguridad de las guardas y de la infraestructura de la bodega</t>
  </si>
  <si>
    <t>* Inventarios periodicos - aleatorios
* Acondicionamiento de los espacios y seguridad de las mismas.</t>
  </si>
  <si>
    <t>* Realizar el conteo de los prodcutos en cada una de las bodegas de acuerdo al inventario de DGH.
* Solictiar a la Subgerencia adminsitrativa incluir en el cronograma de mantenimiento las bodegas de almacen y suminsitros.</t>
  </si>
  <si>
    <t>responsables</t>
  </si>
  <si>
    <t>Gerencia,Subgerencia admisnitrativa y fiananciera, Almacen Y suminsitros</t>
  </si>
  <si>
    <t>* Informe de inventario valorizado DGH- conteo de elementos, confrontados con el inventario valorizados.</t>
  </si>
  <si>
    <t>Adulterar la liquidación de factores salariales, para beneficiar un tercero.</t>
  </si>
  <si>
    <t>perdidas economicas
Sanciones dscilplinaria, penal 
intervención entes de control</t>
  </si>
  <si>
    <t>* Realizar seguimiento a los reportes de novedades de nomina y actos administrativos que la soportan</t>
  </si>
  <si>
    <t xml:space="preserve">Verificación aleatoria de la liquidación  vs soportes de la nomina mensual </t>
  </si>
  <si>
    <t>Mantenimiento</t>
  </si>
  <si>
    <t>perdida de elementos, equipos y materiales custodiados por el área de mantenimiento</t>
  </si>
  <si>
    <t xml:space="preserve">*falta de dispositivos de seguridad ( camaras)    *falta de iluminacion                                                  *manejo y control de acceso al area                             *incrementar el numero de rondas de vigilancia de seguridad  </t>
  </si>
  <si>
    <t xml:space="preserve">*investigacion entes de control         *detrimento de los activos e insumos necesario para la operación       *perdida de la imagen y creabilidad de la institucion  </t>
  </si>
  <si>
    <t>Extrema</t>
  </si>
  <si>
    <t>*presentar requerimiento de camaras en los puntos estrategicos del area
*solicitar la instalaciion de reflectores en las areas mas oscuras
*establecer controles de acceso a personal solo autorizado
*solicitar a la subgerencia administrativa realizar mas controles de seguridad y vigilancia para el area</t>
  </si>
  <si>
    <t>* realizar un esquema del area  para la identificacion de los puntos de acceso mas vulnerables 
*identificar los puntos que deberan tener mayor iluminacion 
* colocar aviso de señalizacion para el ingreso del personal solamente autorizado 
*solicitar de manera aleatoria el numero de rondas durante el mes</t>
  </si>
  <si>
    <t>gerencia,Subgerencia admisnitrativa y fiananciera, mantenimiento</t>
  </si>
  <si>
    <t>oficios,solicitudes de reporte, informacion al correo institucional</t>
  </si>
  <si>
    <t xml:space="preserve">No tener en cuenta las especificaciones del decreto 1072/2015 de seguridad y salud en el trabajo 
</t>
  </si>
  <si>
    <t xml:space="preserve">1-accidentes de trabajo y enfermedades laborales 
</t>
  </si>
  <si>
    <t xml:space="preserve">Deficiencia en la adquisión de los elementos de proteccion personal </t>
  </si>
  <si>
    <t xml:space="preserve">Presentar las necesidades de acuerdo a la normatividad técnica </t>
  </si>
  <si>
    <t>1- Solicitud de la necesidad mediante el formato PAN para la vigencia actual
2- Aplicación de la norma técnica teniendo en cuenta el decreto 1072/2015</t>
  </si>
  <si>
    <t xml:space="preserve">1- Gerencia 
2- Grupo de sistema de gestión de seguridad y salud en el trabajo
</t>
  </si>
  <si>
    <t>Formato PAN
decreto 1072/2015</t>
  </si>
  <si>
    <t xml:space="preserve">presentación de la necesidad en el ultimo trimestre de cada año </t>
  </si>
  <si>
    <t>Corrupción</t>
  </si>
  <si>
    <t xml:space="preserve">Corrupción </t>
  </si>
  <si>
    <t xml:space="preserve">Mayor </t>
  </si>
  <si>
    <t>1- Nomina mensual 
 2- actos Adminsitrativos.</t>
  </si>
  <si>
    <t xml:space="preserve">Estudios previos o de factibilidad, pliegos y actos administrativos manipulados por personal interesado en el futuro del proceso de contratación. </t>
  </si>
  <si>
    <t>* No identificar claramente las necesidades de la  contratación que se requieran en la entidad
 * Falta de control en la identificación de necesidades</t>
  </si>
  <si>
    <t xml:space="preserve">
* Procesos disciplinarios, procesos pecuniarios y penales a funcionarios de  la Entidad.
* Perdida de confianza en los procesos contractuales y la Entidad. 
*Sanciones en contra de la entidad</t>
  </si>
  <si>
    <t>Cordinación gestión juridica</t>
  </si>
  <si>
    <t>Perdida de elementos e insumos de los inventarios custodiados por el área de almacen y suministros</t>
  </si>
  <si>
    <t xml:space="preserve">* Perdida de los recursos.
*Investigaciones disciplinarias.
</t>
  </si>
  <si>
    <t>Gestión de  Almacen y suminsitros</t>
  </si>
  <si>
    <t xml:space="preserve">Sistema de Gestión de Seguridad y Salud en el trabajo </t>
  </si>
  <si>
    <t>Deficiencia en la adquisión y /o contratación  de los elementos de proteccion de  seguridad y salud  en el trabajo.</t>
  </si>
  <si>
    <t>Omision de hallazgos por auditorias internas que afectan la prestacion de los servicios</t>
  </si>
  <si>
    <t>*Afectacion de la prestacion de los servicios
*Perdida de los recursos economicos de la entidad</t>
  </si>
  <si>
    <t xml:space="preserve">*Falta de capacitacion al grupo auditor </t>
  </si>
  <si>
    <t>*Soliticar capacitacion a la alta direccion sobre normatividad vigente para la auditoria de los procesos</t>
  </si>
  <si>
    <t>*Incluir dentro del plan institucional de capacitacion la actualizacion de la normatividad vigente en habilitacion de servicios (Reoslucion 3100//2019)</t>
  </si>
  <si>
    <t>Gestion de calidad, Talento humano y Gerencia</t>
  </si>
  <si>
    <t>Solicitud de capacitacion en la normatividad vigente de manera escrita</t>
  </si>
  <si>
    <t>Catastrofico</t>
  </si>
  <si>
    <t xml:space="preserve">Gestion de la Calidad </t>
  </si>
  <si>
    <t>Tesoreria</t>
  </si>
  <si>
    <t>Generar pagos por mayor valor al causado en la cuenta por pagar</t>
  </si>
  <si>
    <t>Afectación al flujo de recursos, investigacion por entes de control (contraloria, super salud, fiscalia), sanciones pecuniarias</t>
  </si>
  <si>
    <t>Riesgo</t>
  </si>
  <si>
    <t xml:space="preserve">Moderado </t>
  </si>
  <si>
    <t xml:space="preserve">Gestion del Talento Humano </t>
  </si>
  <si>
    <t>Extractos bancarios, conciliacion bancaria, libro auxiliar de bancos, comprobante de egreso,</t>
  </si>
  <si>
    <t xml:space="preserve">Confirmar que el valor digitado en la transfencia sea igual al valor del comprobante de egreso
</t>
  </si>
  <si>
    <t xml:space="preserve">*Error de digitación
* Manejo inadecuado del efectivo en los puntos de facturación y caja general
*No utilización de medidas de seguridad  y acceso de personal no autorizado a la oficina
</t>
  </si>
  <si>
    <t xml:space="preserve">Verificar valores  de la cuenta por pagar en el momento de hacer la transferencia bancaria
Consignación diaria de efectivo
Utilización de la caja fuerte y la delimitación de restricción al acceso del personal ajeno a la oficina
</t>
  </si>
  <si>
    <t>Profesional del área de  Tesoreria</t>
  </si>
  <si>
    <t xml:space="preserve">
* Omitir la verificación de los diferentes actos administrativos que  sirven de soporte para la liquiación de la nomina. </t>
  </si>
  <si>
    <t xml:space="preserve">Gestión  informatica </t>
  </si>
  <si>
    <t>Perdida equipos de computo o favorecimiento a terceros con aprovechamiento.</t>
  </si>
  <si>
    <t>Controles deficientes para el ingresos y salida de activos (Equipos de Computo)</t>
  </si>
  <si>
    <t>Detrimento patrimonial e Investigaciones Disciplinarias.</t>
  </si>
  <si>
    <t xml:space="preserve">Alta </t>
  </si>
  <si>
    <t>Movimientos efectivo de activos fijos, (ingresos, bajas, tralados  y prestamos)</t>
  </si>
  <si>
    <t>Moderada</t>
  </si>
  <si>
    <t>Recomendar inventarios periodicos de activos fijos por areas con acompañamiento de Sistemas.</t>
  </si>
  <si>
    <t xml:space="preserve">Cordinación area de informatica y sistemas </t>
  </si>
  <si>
    <t>Inventarios por area</t>
  </si>
  <si>
    <t>30 de junio y 28 de diciembre de 2020</t>
  </si>
  <si>
    <t>Deterioro y daños en activos (equipos de computo) por mala manipulacion de personal ajeno al área de de sistemas.</t>
  </si>
  <si>
    <t>Fallas o perdda de los Activos e investigacioes disciplinarias.</t>
  </si>
  <si>
    <t>Verificaion y Observacion de acuerdo a plan de mantenimiento</t>
  </si>
  <si>
    <t>Alta</t>
  </si>
  <si>
    <t>Sensibilizacion a los usuarios</t>
  </si>
  <si>
    <t>hallazgo evidenciado</t>
  </si>
  <si>
    <t xml:space="preserve">Cordinación area de  informatica y sistemas </t>
  </si>
  <si>
    <t>Ocasional</t>
  </si>
  <si>
    <t>Suspensión de todos los procesos en el software de la empresa</t>
  </si>
  <si>
    <t>Sanciones  e investigaciones administrativas y legales</t>
  </si>
  <si>
    <t>No existe un servidor de respaldo para eventuales daños en el servidor principal</t>
  </si>
  <si>
    <t>Monitoreo</t>
  </si>
  <si>
    <t>Inatalacion y puesta en marcha del respaldo</t>
  </si>
  <si>
    <t>equipo instalado</t>
  </si>
  <si>
    <t>30 de junio de 2020</t>
  </si>
  <si>
    <t>Bajo sentido de pertenencia</t>
  </si>
  <si>
    <t>No racionalización de los gastos y costos de acuerdo a la politica de austeridad</t>
  </si>
  <si>
    <t>-Sobrecostos en cotizaciones de proponentes                               -Falta en la depuración en las necesidades de servicios y productos</t>
  </si>
  <si>
    <t>-Detrimento patrimonial                                    -Afectación de la imagen de la Entidad     -Intervención de entes de Control
-Afectación de la calidad de los productos</t>
  </si>
  <si>
    <t>- Identificación de los Sobrecostos en los análisis de precios
-Solicitar la certificación de actualización de los servicios o productos a cotizar</t>
  </si>
  <si>
    <t>-Notificar las inconsistencias de los precios en los produtos; al área que hizo entrega de la invitación a cotizar y las cotizaciones de los oferentes y su respectiva actualización en las bases de datos (necesidades)</t>
  </si>
  <si>
    <t>-Subgerencia de gestión Administrativa y financiera
-Almacen y suministros
-Subgerencia de servicios de salud
-Costos</t>
  </si>
  <si>
    <t>Correo institucional y devoluciones en libro radicador</t>
  </si>
  <si>
    <t xml:space="preserve">Gestión , analisis de prrecios y costos </t>
  </si>
  <si>
    <t>Registro de activos sin la adecuada entrega fisica en la legalización de un contrato.</t>
  </si>
  <si>
    <t>* Interes indevido en la legalización de un contrato. * Favorecimiento a terceros. *  Falta de principios y ética profesional</t>
  </si>
  <si>
    <t>Gestión de Activos Fijos</t>
  </si>
  <si>
    <t>* Sanciones legales. * Afectación en la prestación de servicios por falta del activo. * Afectación a la  hoja de vida por falta de principios y ética profesional.</t>
  </si>
  <si>
    <t>*Toma fotografica. * Firmas de recibido por parte del jefe de almacen, activos fijos, jefe del servicio donde se asigno el activo.</t>
  </si>
  <si>
    <t>Realizar correctamente el proceso de ingreso del activo, toma fotografica, acta de entregas con las firmas respectivas.</t>
  </si>
  <si>
    <t>Comprobante de ingreso, traslado del activo al servicio, toma fotografica.</t>
  </si>
  <si>
    <t xml:space="preserve">Cordinación de activos fijos, Gestión adminitrativa y financiera. </t>
  </si>
  <si>
    <t>Pérdida de elementos e insumos de los inventarios custodiados por el área de almacen y suministros</t>
  </si>
  <si>
    <t>Pérdida de elementos, equipos y materiales custodiados por el área de mantenimiento</t>
  </si>
  <si>
    <t xml:space="preserve">1. Mal aprovechamiento del tiempo
2. Deficiente personal idoneo con pertinencia médica.
3. facturas con numerosas glosas.
4. Demora por parte de las entidades en hacer llegar las glosa al hospital.
5. prescripción de glosas. </t>
  </si>
  <si>
    <t>No responder a las objeciones y glosas realizdas por las entidades rsponssables del pago generando pérdida de recursos a la entidad.</t>
  </si>
  <si>
    <t>tipo de Riesgo</t>
  </si>
  <si>
    <t>- incumplimiento de objetivos y metas establecidos.
- Sanciones legales.
Pérdidas economicas.
Reprocesos.</t>
  </si>
  <si>
    <t>4</t>
  </si>
  <si>
    <t>5</t>
  </si>
  <si>
    <t>Presentación de informe mensual, para verificación de la oportunidad en la respuesta de la glosa frente al total de glosa ingresada a la entidad.
- información exportada mediante sofware, a cargo del auditor médico.</t>
  </si>
  <si>
    <t>2</t>
  </si>
  <si>
    <t xml:space="preserve">Mensual </t>
  </si>
  <si>
    <t>1. Notificacion de glosa al coordinador del área generadora de glosa y subggerencias, cartera, factuación.
2. respuesta de la objeción de la glosa.
3. Informe de seguimiento mensual a la subgerencia, facturación, cartera coordinadores de área asistencial.</t>
  </si>
  <si>
    <t>Informe mensual para verifcación de la moportunidad en la respuesta de la glosa frente al total de glosa ingresada a la entidad .
Informacción exportada medinte sofware a cago del auditor médico.</t>
  </si>
  <si>
    <t>Auditor Médico</t>
  </si>
  <si>
    <t>DEPARTAMENTO DEL GUAVIARE
EMPRESA SOCIAL DEL ESTADO HOSPITAL SAN JOSE DEL GUAVIARE
NIT. 832001966-2      CODIGO DE PRESTADOR 95  001 0 000101</t>
  </si>
  <si>
    <t xml:space="preserve"> No responder a las objeciones y glosas realizadas por las entidades responsables del pago generando pérdida de recursos a la entidad.
</t>
  </si>
  <si>
    <t xml:space="preserve">Gestión de auditorias de cuentas médicas </t>
  </si>
  <si>
    <t xml:space="preserve">Gestión de auditorias de cuentas concurrentes </t>
  </si>
  <si>
    <t>Registro inadecuado en la historia clinica.</t>
  </si>
  <si>
    <t xml:space="preserve">facturación inoportuna con -respecto a los ingresos </t>
  </si>
  <si>
    <t xml:space="preserve">Extrema </t>
  </si>
  <si>
    <t>1. seguimiento a los no conformidades medicas semana.
2. notificación de los  hallazgos de auitorias al coordinador médico y enfermeria.</t>
  </si>
  <si>
    <t xml:space="preserve">1. verificar el seguimiento de las no conformiddes meicas diariamente.
2. verificar la notificación de los hallazgos de auditoria por el correo institucional.
</t>
  </si>
  <si>
    <t>Thelma Hernandez</t>
  </si>
  <si>
    <t xml:space="preserve">Informe mensual de auditoria concurrrente </t>
  </si>
  <si>
    <t>- Detrimento patrimonial 
- Desgaste administrativo.</t>
  </si>
  <si>
    <t xml:space="preserve">Facturación inoportuna con -respecto a los ingresos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</si>
</sst>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0"/>
      <color theme="1"/>
      <name val="Arial"/>
      <family val="2"/>
    </font>
    <font>
      <b/>
      <sz val="11"/>
      <color theme="1"/>
      <name val="Calibri"/>
      <family val="2"/>
      <scheme val="minor"/>
    </font>
    <font>
      <b/>
      <sz val="10"/>
      <color theme="1"/>
      <name val="Arial"/>
      <family val="2"/>
    </font>
    <font>
      <sz val="11"/>
      <name val="Calibri"/>
      <family val="2"/>
      <scheme val="minor"/>
    </font>
    <font>
      <i/>
      <sz val="11"/>
      <name val="Calibri"/>
      <family val="2"/>
      <scheme val="minor"/>
    </font>
    <font>
      <sz val="9"/>
      <color theme="1"/>
      <name val="Arial"/>
      <family val="2"/>
    </font>
    <font>
      <sz val="9"/>
      <color rgb="FF000000"/>
      <name val="Arial"/>
      <family val="2"/>
    </font>
    <font>
      <sz val="9"/>
      <name val="Arial"/>
      <family val="2"/>
    </font>
    <font>
      <sz val="8"/>
      <color theme="1"/>
      <name val="Arial"/>
      <family val="2"/>
    </font>
    <font>
      <b/>
      <sz val="8"/>
      <color theme="1"/>
      <name val="Arial"/>
      <family val="2"/>
    </font>
    <font>
      <sz val="10"/>
      <name val="Arial"/>
      <family val="2"/>
    </font>
    <font>
      <b/>
      <sz val="12"/>
      <name val="Arial Narrow"/>
      <family val="2"/>
    </font>
    <font>
      <sz val="12"/>
      <color theme="1"/>
      <name val="Calibri"/>
      <family val="2"/>
      <scheme val="minor"/>
    </font>
    <font>
      <b/>
      <sz val="10"/>
      <name val="Arial"/>
      <family val="2"/>
    </font>
    <font>
      <sz val="9"/>
      <color theme="0"/>
      <name val="Arial"/>
      <family val="2"/>
    </font>
    <font>
      <b/>
      <sz val="9"/>
      <color theme="1"/>
      <name val="Arial"/>
      <family val="2"/>
    </font>
    <font>
      <b/>
      <sz val="12"/>
      <color theme="1"/>
      <name val="Arial"/>
      <family val="2"/>
    </font>
    <font>
      <sz val="12"/>
      <color theme="0"/>
      <name val="Arial"/>
      <family val="2"/>
    </font>
    <font>
      <b/>
      <sz val="12"/>
      <color theme="0"/>
      <name val="Arial"/>
      <family val="2"/>
    </font>
    <font>
      <b/>
      <sz val="11"/>
      <color theme="1"/>
      <name val="Arial"/>
      <family val="2"/>
    </font>
    <font>
      <sz val="11"/>
      <color theme="1"/>
      <name val="Arial"/>
      <family val="2"/>
    </font>
    <font>
      <b/>
      <sz val="11"/>
      <name val="Arial"/>
      <family val="2"/>
    </font>
    <font>
      <b/>
      <sz val="11"/>
      <color theme="0"/>
      <name val="Calibri"/>
      <family val="2"/>
      <scheme val="minor"/>
    </font>
    <font>
      <b/>
      <sz val="11"/>
      <name val="Calibri"/>
      <family val="2"/>
      <scheme val="minor"/>
    </font>
    <font>
      <sz val="11"/>
      <color theme="0"/>
      <name val="Calibri"/>
      <family val="2"/>
      <scheme val="minor"/>
    </font>
    <font>
      <sz val="10"/>
      <color theme="0"/>
      <name val="Arial"/>
      <family val="2"/>
    </font>
    <font>
      <b/>
      <sz val="9"/>
      <color theme="0"/>
      <name val="Arial"/>
      <family val="2"/>
    </font>
    <font>
      <b/>
      <sz val="9"/>
      <name val="Arial"/>
      <family val="2"/>
    </font>
  </fonts>
  <fills count="1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C4D79B"/>
        <bgColor indexed="64"/>
      </patternFill>
    </fill>
    <fill>
      <patternFill patternType="solid">
        <fgColor rgb="FFFCD5B4"/>
        <bgColor indexed="64"/>
      </patternFill>
    </fill>
    <fill>
      <patternFill patternType="solid">
        <fgColor rgb="FFFABF8F"/>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0070C0"/>
        <bgColor indexed="64"/>
      </patternFill>
    </fill>
    <fill>
      <patternFill patternType="solid">
        <fgColor rgb="FF00B0F0"/>
        <bgColor indexed="64"/>
      </patternFill>
    </fill>
    <fill>
      <patternFill patternType="solid">
        <fgColor rgb="FFFFC000"/>
        <bgColor indexed="64"/>
      </patternFill>
    </fill>
    <fill>
      <patternFill patternType="solid">
        <fgColor rgb="FF663300"/>
        <bgColor indexed="64"/>
      </patternFill>
    </fill>
    <fill>
      <patternFill patternType="solid">
        <fgColor rgb="FF00B050"/>
        <bgColor indexed="64"/>
      </patternFill>
    </fill>
    <fill>
      <patternFill patternType="solid">
        <fgColor rgb="FFFF0000"/>
        <bgColor indexed="64"/>
      </patternFill>
    </fill>
    <fill>
      <patternFill patternType="solid">
        <fgColor theme="6" tint="-0.499984740745262"/>
        <bgColor indexed="64"/>
      </patternFill>
    </fill>
    <fill>
      <patternFill patternType="solid">
        <fgColor theme="4" tint="0.39997558519241921"/>
        <bgColor indexed="64"/>
      </patternFill>
    </fill>
  </fills>
  <borders count="2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s>
  <cellStyleXfs count="3">
    <xf numFmtId="0" fontId="0" fillId="0" borderId="0"/>
    <xf numFmtId="0" fontId="11" fillId="0" borderId="0"/>
    <xf numFmtId="0" fontId="13" fillId="0" borderId="0"/>
  </cellStyleXfs>
  <cellXfs count="231">
    <xf numFmtId="0" fontId="0" fillId="0" borderId="0" xfId="0"/>
    <xf numFmtId="0" fontId="0" fillId="0" borderId="2" xfId="0" applyBorder="1" applyAlignment="1">
      <alignment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vertical="center" wrapText="1"/>
    </xf>
    <xf numFmtId="0" fontId="0" fillId="0" borderId="2" xfId="0" applyBorder="1" applyAlignment="1">
      <alignment wrapText="1"/>
    </xf>
    <xf numFmtId="0" fontId="0" fillId="0" borderId="2" xfId="0" applyFill="1" applyBorder="1" applyAlignment="1">
      <alignment wrapText="1"/>
    </xf>
    <xf numFmtId="0" fontId="2" fillId="0" borderId="0" xfId="0" applyFont="1"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wrapText="1"/>
    </xf>
    <xf numFmtId="0" fontId="0" fillId="0" borderId="2" xfId="0"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Border="1" applyAlignment="1">
      <alignment horizontal="center" vertical="center" wrapText="1"/>
    </xf>
    <xf numFmtId="0" fontId="4" fillId="0" borderId="0" xfId="0" applyFont="1"/>
    <xf numFmtId="0" fontId="0" fillId="0" borderId="3" xfId="0" applyFill="1" applyBorder="1" applyAlignment="1">
      <alignment horizontal="center" vertical="center" wrapText="1"/>
    </xf>
    <xf numFmtId="0" fontId="0" fillId="0" borderId="0" xfId="0" applyFill="1"/>
    <xf numFmtId="0" fontId="0" fillId="0" borderId="3" xfId="0" applyFill="1" applyBorder="1" applyAlignment="1">
      <alignment wrapText="1"/>
    </xf>
    <xf numFmtId="0" fontId="0" fillId="0" borderId="2" xfId="0" applyFill="1" applyBorder="1" applyAlignment="1">
      <alignment horizontal="center" wrapText="1"/>
    </xf>
    <xf numFmtId="0" fontId="0" fillId="0" borderId="2" xfId="0" applyFill="1" applyBorder="1"/>
    <xf numFmtId="0" fontId="6" fillId="0" borderId="0" xfId="0" applyFont="1" applyAlignment="1">
      <alignment wrapText="1"/>
    </xf>
    <xf numFmtId="0" fontId="6" fillId="0" borderId="0" xfId="0" applyFont="1"/>
    <xf numFmtId="0" fontId="6" fillId="0" borderId="2" xfId="0" applyFont="1" applyFill="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justify" vertical="center" wrapText="1"/>
    </xf>
    <xf numFmtId="0" fontId="8"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6" fillId="0" borderId="2"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7" borderId="8"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1" fillId="0" borderId="0" xfId="2" applyFont="1"/>
    <xf numFmtId="0" fontId="3" fillId="0" borderId="2" xfId="2" applyFont="1" applyBorder="1"/>
    <xf numFmtId="0" fontId="3" fillId="0" borderId="3" xfId="2" applyFont="1" applyBorder="1"/>
    <xf numFmtId="0" fontId="1" fillId="0" borderId="2" xfId="2" applyFont="1" applyBorder="1"/>
    <xf numFmtId="0" fontId="1" fillId="0" borderId="2" xfId="2" applyFont="1" applyBorder="1" applyAlignment="1">
      <alignment horizontal="left" vertical="center" wrapText="1"/>
    </xf>
    <xf numFmtId="0" fontId="1" fillId="0" borderId="2" xfId="2" applyFont="1" applyBorder="1" applyAlignment="1">
      <alignment horizontal="center" vertical="center"/>
    </xf>
    <xf numFmtId="0" fontId="3" fillId="0" borderId="2" xfId="2" applyFont="1" applyBorder="1" applyAlignment="1">
      <alignment horizontal="center" vertical="center"/>
    </xf>
    <xf numFmtId="0" fontId="6" fillId="0" borderId="0" xfId="0" applyFont="1" applyAlignment="1">
      <alignment horizontal="center" vertical="center"/>
    </xf>
    <xf numFmtId="0" fontId="6" fillId="0" borderId="0" xfId="0" applyFont="1" applyFill="1"/>
    <xf numFmtId="0" fontId="7" fillId="5" borderId="14" xfId="0" applyFont="1" applyFill="1" applyBorder="1" applyAlignment="1">
      <alignment horizontal="center" vertical="center" wrapText="1"/>
    </xf>
    <xf numFmtId="0" fontId="6" fillId="0" borderId="2" xfId="0" applyFont="1" applyBorder="1" applyAlignment="1">
      <alignment horizontal="center" vertical="center"/>
    </xf>
    <xf numFmtId="0" fontId="12" fillId="0" borderId="2" xfId="1" applyFont="1" applyBorder="1" applyAlignment="1" applyProtection="1">
      <alignment vertical="center" wrapText="1"/>
    </xf>
    <xf numFmtId="0" fontId="6" fillId="0" borderId="2" xfId="0" applyFont="1" applyBorder="1" applyAlignment="1">
      <alignment wrapText="1"/>
    </xf>
    <xf numFmtId="0" fontId="6" fillId="0" borderId="2" xfId="0" applyFont="1" applyBorder="1"/>
    <xf numFmtId="0" fontId="6" fillId="0" borderId="2" xfId="0" applyFont="1" applyFill="1" applyBorder="1" applyAlignment="1">
      <alignment wrapText="1"/>
    </xf>
    <xf numFmtId="0" fontId="6" fillId="0" borderId="2" xfId="0" applyFont="1" applyFill="1" applyBorder="1"/>
    <xf numFmtId="0" fontId="6" fillId="0" borderId="2" xfId="0" applyFont="1" applyFill="1" applyBorder="1" applyAlignment="1">
      <alignment horizontal="center" vertical="center"/>
    </xf>
    <xf numFmtId="0" fontId="3" fillId="0" borderId="2" xfId="2" applyFont="1" applyBorder="1" applyAlignment="1">
      <alignment horizontal="center" vertical="center"/>
    </xf>
    <xf numFmtId="1" fontId="6" fillId="0" borderId="2" xfId="0" applyNumberFormat="1" applyFont="1" applyBorder="1" applyAlignment="1">
      <alignment horizontal="center" vertical="center" wrapText="1"/>
    </xf>
    <xf numFmtId="17" fontId="6" fillId="0" borderId="2" xfId="0" applyNumberFormat="1" applyFont="1" applyBorder="1" applyAlignment="1">
      <alignment horizontal="center" vertical="center" wrapText="1"/>
    </xf>
    <xf numFmtId="0" fontId="6" fillId="3" borderId="2" xfId="0"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0" fontId="12" fillId="3" borderId="2" xfId="1" applyFont="1" applyFill="1" applyBorder="1" applyAlignment="1" applyProtection="1">
      <alignment vertical="center" wrapText="1"/>
    </xf>
    <xf numFmtId="0" fontId="6" fillId="0" borderId="2" xfId="0" applyFont="1" applyFill="1" applyBorder="1" applyAlignment="1">
      <alignment horizontal="center" vertical="center" wrapText="1"/>
    </xf>
    <xf numFmtId="1" fontId="6" fillId="0" borderId="2" xfId="0" applyNumberFormat="1" applyFont="1" applyFill="1" applyBorder="1" applyAlignment="1">
      <alignment horizontal="center" vertical="center"/>
    </xf>
    <xf numFmtId="0" fontId="15" fillId="11" borderId="8" xfId="0" applyFont="1" applyFill="1" applyBorder="1" applyAlignment="1">
      <alignment horizontal="center" vertical="center" wrapText="1"/>
    </xf>
    <xf numFmtId="0" fontId="15" fillId="11" borderId="11" xfId="0" applyFont="1" applyFill="1" applyBorder="1" applyAlignment="1">
      <alignment horizontal="center" vertical="center" wrapText="1"/>
    </xf>
    <xf numFmtId="1" fontId="6" fillId="8" borderId="2" xfId="0" applyNumberFormat="1" applyFont="1" applyFill="1" applyBorder="1" applyAlignment="1">
      <alignment horizontal="center" vertical="center" wrapText="1"/>
    </xf>
    <xf numFmtId="0" fontId="6" fillId="8" borderId="2" xfId="0" applyFont="1" applyFill="1" applyBorder="1" applyAlignment="1">
      <alignment horizontal="center" vertical="center" wrapText="1"/>
    </xf>
    <xf numFmtId="17" fontId="6" fillId="8" borderId="2" xfId="0" applyNumberFormat="1" applyFont="1" applyFill="1" applyBorder="1" applyAlignment="1">
      <alignment horizontal="center" vertical="center" wrapText="1"/>
    </xf>
    <xf numFmtId="0" fontId="6" fillId="8" borderId="2" xfId="0" applyFont="1" applyFill="1" applyBorder="1"/>
    <xf numFmtId="0" fontId="7" fillId="3" borderId="14"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3" fillId="0" borderId="2" xfId="2" applyFont="1" applyBorder="1" applyAlignment="1">
      <alignment horizontal="center" vertical="center"/>
    </xf>
    <xf numFmtId="0" fontId="3" fillId="0" borderId="2" xfId="2" applyFont="1" applyBorder="1" applyAlignment="1">
      <alignment horizontal="center" vertical="center"/>
    </xf>
    <xf numFmtId="0" fontId="3" fillId="0" borderId="2" xfId="2" applyFont="1" applyBorder="1" applyAlignment="1">
      <alignment horizontal="center" vertical="center"/>
    </xf>
    <xf numFmtId="0" fontId="3" fillId="0" borderId="2" xfId="2" applyFont="1" applyBorder="1" applyAlignment="1">
      <alignment horizontal="center" vertical="center"/>
    </xf>
    <xf numFmtId="0" fontId="7" fillId="10" borderId="13" xfId="0" applyFont="1" applyFill="1" applyBorder="1" applyAlignment="1">
      <alignment vertical="center" wrapText="1"/>
    </xf>
    <xf numFmtId="0" fontId="6" fillId="0" borderId="21" xfId="0" applyFont="1" applyBorder="1" applyAlignment="1">
      <alignment vertical="center" wrapText="1"/>
    </xf>
    <xf numFmtId="0" fontId="6" fillId="0" borderId="2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2" xfId="2" applyFont="1" applyBorder="1" applyAlignment="1">
      <alignment horizontal="center" vertical="center"/>
    </xf>
    <xf numFmtId="0" fontId="7" fillId="10" borderId="13" xfId="0" applyFont="1" applyFill="1" applyBorder="1" applyAlignment="1">
      <alignment vertical="center" wrapText="1"/>
    </xf>
    <xf numFmtId="0" fontId="15" fillId="17" borderId="14" xfId="0" applyFont="1" applyFill="1" applyBorder="1" applyAlignment="1">
      <alignment horizontal="center" vertical="center" wrapText="1"/>
    </xf>
    <xf numFmtId="0" fontId="18" fillId="11" borderId="7" xfId="0" applyFont="1" applyFill="1" applyBorder="1" applyAlignment="1">
      <alignment vertical="center" wrapText="1"/>
    </xf>
    <xf numFmtId="0" fontId="18" fillId="11" borderId="8" xfId="0" applyFont="1" applyFill="1" applyBorder="1" applyAlignment="1">
      <alignment vertical="center" wrapText="1"/>
    </xf>
    <xf numFmtId="0" fontId="18" fillId="11" borderId="9" xfId="0" applyFont="1" applyFill="1" applyBorder="1" applyAlignment="1">
      <alignment vertical="center" wrapText="1"/>
    </xf>
    <xf numFmtId="0" fontId="7" fillId="10" borderId="9"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2" xfId="0" applyFont="1" applyBorder="1" applyAlignment="1">
      <alignment horizontal="center" wrapText="1"/>
    </xf>
    <xf numFmtId="0" fontId="6" fillId="0" borderId="23" xfId="0" applyFont="1" applyBorder="1" applyAlignment="1">
      <alignment horizontal="center" vertical="center" wrapText="1"/>
    </xf>
    <xf numFmtId="0" fontId="6" fillId="0" borderId="3" xfId="0" applyFont="1" applyBorder="1" applyAlignment="1">
      <alignment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wrapText="1"/>
    </xf>
    <xf numFmtId="49" fontId="6" fillId="0" borderId="2" xfId="0" applyNumberFormat="1" applyFont="1" applyBorder="1" applyAlignment="1">
      <alignment vertical="center" wrapText="1"/>
    </xf>
    <xf numFmtId="0" fontId="6" fillId="0" borderId="3"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6" fillId="0" borderId="3" xfId="0" applyFont="1" applyBorder="1" applyAlignment="1">
      <alignment horizontal="center" vertical="center"/>
    </xf>
    <xf numFmtId="0" fontId="6" fillId="0" borderId="0" xfId="2" applyFont="1"/>
    <xf numFmtId="0" fontId="20" fillId="0" borderId="2" xfId="2" applyFont="1" applyBorder="1" applyAlignment="1">
      <alignment horizontal="center" vertical="center"/>
    </xf>
    <xf numFmtId="0" fontId="21" fillId="0" borderId="2" xfId="2" applyFont="1" applyBorder="1" applyAlignment="1">
      <alignment horizontal="center" vertical="center"/>
    </xf>
    <xf numFmtId="0" fontId="21" fillId="0" borderId="2" xfId="2" applyFont="1" applyBorder="1" applyAlignment="1">
      <alignment horizontal="left" vertical="center" wrapText="1"/>
    </xf>
    <xf numFmtId="0" fontId="21" fillId="0" borderId="2" xfId="2" applyFont="1" applyBorder="1"/>
    <xf numFmtId="0" fontId="21" fillId="0" borderId="0" xfId="2" applyFont="1"/>
    <xf numFmtId="0" fontId="20" fillId="0" borderId="2" xfId="2" applyFont="1" applyBorder="1"/>
    <xf numFmtId="0" fontId="16" fillId="0" borderId="2" xfId="2" applyFont="1" applyBorder="1"/>
    <xf numFmtId="0" fontId="9" fillId="8" borderId="2" xfId="0" applyFont="1" applyFill="1" applyBorder="1" applyAlignment="1">
      <alignment horizontal="center" vertical="center" wrapText="1"/>
    </xf>
    <xf numFmtId="0" fontId="9" fillId="8" borderId="2" xfId="0" applyFont="1" applyFill="1" applyBorder="1" applyAlignment="1">
      <alignment horizontal="justify" vertical="center" wrapText="1"/>
    </xf>
    <xf numFmtId="0" fontId="10" fillId="8" borderId="2" xfId="0" applyFont="1" applyFill="1" applyBorder="1" applyAlignment="1">
      <alignment horizontal="center" vertical="center" wrapText="1"/>
    </xf>
    <xf numFmtId="0" fontId="24" fillId="8" borderId="2" xfId="1" applyFont="1" applyFill="1" applyBorder="1" applyAlignment="1" applyProtection="1">
      <alignment horizontal="center" vertical="center" wrapText="1"/>
    </xf>
    <xf numFmtId="0" fontId="23" fillId="14" borderId="2" xfId="1" applyFont="1" applyFill="1" applyBorder="1" applyAlignment="1" applyProtection="1">
      <alignment horizontal="center" vertical="center" wrapText="1"/>
    </xf>
    <xf numFmtId="0" fontId="24" fillId="13" borderId="2" xfId="1" applyFont="1" applyFill="1" applyBorder="1" applyAlignment="1" applyProtection="1">
      <alignment horizontal="center" vertical="center" wrapText="1"/>
    </xf>
    <xf numFmtId="0" fontId="23" fillId="15"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3" fillId="14" borderId="4" xfId="0" applyFont="1" applyFill="1" applyBorder="1" applyAlignment="1">
      <alignment horizontal="center" vertical="center" wrapText="1"/>
    </xf>
    <xf numFmtId="0" fontId="23" fillId="14" borderId="2" xfId="0" applyFont="1" applyFill="1" applyBorder="1" applyAlignment="1">
      <alignment horizontal="center" vertical="center" wrapText="1"/>
    </xf>
    <xf numFmtId="0" fontId="2" fillId="13" borderId="21" xfId="0" applyFont="1" applyFill="1" applyBorder="1" applyAlignment="1">
      <alignment horizontal="center" vertical="center" wrapText="1"/>
    </xf>
    <xf numFmtId="0" fontId="23" fillId="14" borderId="0" xfId="0" applyFont="1" applyFill="1" applyAlignment="1">
      <alignment horizontal="center" vertical="center" wrapText="1"/>
    </xf>
    <xf numFmtId="0" fontId="23" fillId="3" borderId="2" xfId="1" applyFont="1" applyFill="1" applyBorder="1" applyAlignment="1" applyProtection="1">
      <alignment horizontal="center" vertical="center" wrapText="1"/>
    </xf>
    <xf numFmtId="0" fontId="23" fillId="0" borderId="0" xfId="0" applyFont="1" applyAlignment="1">
      <alignment horizontal="center" vertical="center" wrapText="1"/>
    </xf>
    <xf numFmtId="0" fontId="23" fillId="16" borderId="2" xfId="0" applyFont="1" applyFill="1" applyBorder="1" applyAlignment="1">
      <alignment horizontal="center" vertical="center" wrapText="1"/>
    </xf>
    <xf numFmtId="0" fontId="2" fillId="13" borderId="0" xfId="0" applyFont="1" applyFill="1" applyAlignment="1">
      <alignment horizontal="center" vertical="center" wrapText="1"/>
    </xf>
    <xf numFmtId="0" fontId="23" fillId="0" borderId="2" xfId="0" applyFont="1" applyBorder="1" applyAlignment="1">
      <alignment horizontal="center" vertical="center" wrapText="1"/>
    </xf>
    <xf numFmtId="0" fontId="9" fillId="8" borderId="0" xfId="0" applyFont="1" applyFill="1" applyAlignment="1">
      <alignment horizontal="center" vertical="center" wrapText="1"/>
    </xf>
    <xf numFmtId="0" fontId="9" fillId="8" borderId="0" xfId="0" applyFont="1" applyFill="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2" applyFont="1" applyBorder="1" applyAlignment="1">
      <alignment horizontal="center" vertical="center"/>
    </xf>
    <xf numFmtId="0" fontId="6" fillId="0" borderId="2" xfId="0" applyFont="1" applyBorder="1" applyAlignment="1">
      <alignment horizontal="center" vertical="center" wrapText="1"/>
    </xf>
    <xf numFmtId="0" fontId="20" fillId="0" borderId="2" xfId="2" applyFont="1" applyBorder="1" applyAlignment="1">
      <alignment horizontal="center" vertical="center"/>
    </xf>
    <xf numFmtId="0" fontId="2" fillId="13" borderId="3" xfId="0" applyFont="1" applyFill="1" applyBorder="1" applyAlignment="1">
      <alignment horizontal="center" vertical="center" wrapText="1"/>
    </xf>
    <xf numFmtId="0" fontId="6" fillId="0" borderId="3" xfId="0" applyFont="1" applyBorder="1" applyAlignment="1">
      <alignment wrapText="1"/>
    </xf>
    <xf numFmtId="0" fontId="23" fillId="14" borderId="3" xfId="0" applyFont="1" applyFill="1" applyBorder="1" applyAlignment="1">
      <alignment horizontal="center" vertical="center" wrapText="1"/>
    </xf>
    <xf numFmtId="0" fontId="6" fillId="0" borderId="3" xfId="0" applyFont="1" applyBorder="1"/>
    <xf numFmtId="0" fontId="23" fillId="8" borderId="0" xfId="0" applyFont="1" applyFill="1" applyAlignment="1">
      <alignment vertical="center" wrapText="1"/>
    </xf>
    <xf numFmtId="0" fontId="25" fillId="8" borderId="0" xfId="0" applyFont="1" applyFill="1"/>
    <xf numFmtId="0" fontId="0" fillId="8" borderId="0" xfId="0" applyFill="1"/>
    <xf numFmtId="0" fontId="26" fillId="0" borderId="0" xfId="2" applyFont="1"/>
    <xf numFmtId="49" fontId="27" fillId="16" borderId="2" xfId="0" applyNumberFormat="1" applyFont="1" applyFill="1" applyBorder="1" applyAlignment="1">
      <alignment horizontal="center" vertical="center" wrapText="1"/>
    </xf>
    <xf numFmtId="49" fontId="27" fillId="14" borderId="2" xfId="0" applyNumberFormat="1" applyFont="1" applyFill="1" applyBorder="1" applyAlignment="1">
      <alignment horizontal="center" vertical="center" wrapText="1"/>
    </xf>
    <xf numFmtId="0" fontId="15" fillId="16"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5" borderId="15" xfId="0" applyFont="1" applyFill="1" applyBorder="1" applyAlignment="1">
      <alignment vertical="center" wrapText="1"/>
    </xf>
    <xf numFmtId="0" fontId="7" fillId="5" borderId="13" xfId="0" applyFont="1" applyFill="1" applyBorder="1" applyAlignment="1">
      <alignment vertical="center" wrapText="1"/>
    </xf>
    <xf numFmtId="0" fontId="7" fillId="0" borderId="15" xfId="0" applyFont="1" applyBorder="1" applyAlignment="1">
      <alignment vertical="center"/>
    </xf>
    <xf numFmtId="0" fontId="7" fillId="0" borderId="13" xfId="0" applyFont="1" applyBorder="1" applyAlignment="1">
      <alignment vertical="center"/>
    </xf>
    <xf numFmtId="0" fontId="9" fillId="8" borderId="2"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0" fillId="7" borderId="2" xfId="0" applyFill="1" applyBorder="1" applyAlignment="1">
      <alignment horizontal="center"/>
    </xf>
    <xf numFmtId="0" fontId="10" fillId="8" borderId="2" xfId="0" applyFont="1" applyFill="1" applyBorder="1" applyAlignment="1">
      <alignment horizontal="center" vertical="center" wrapText="1"/>
    </xf>
    <xf numFmtId="0" fontId="9" fillId="8" borderId="2" xfId="0" applyFont="1" applyFill="1" applyBorder="1" applyAlignment="1">
      <alignment horizontal="justify" vertical="center" wrapText="1"/>
    </xf>
    <xf numFmtId="0" fontId="6" fillId="18" borderId="0" xfId="0" applyFont="1" applyFill="1" applyAlignment="1">
      <alignment horizontal="center" vertical="center"/>
    </xf>
    <xf numFmtId="0" fontId="6" fillId="0" borderId="0" xfId="0" applyFont="1" applyAlignment="1">
      <alignment horizontal="center" vertical="center"/>
    </xf>
    <xf numFmtId="0" fontId="17" fillId="12" borderId="2" xfId="0" applyFont="1" applyFill="1" applyBorder="1" applyAlignment="1">
      <alignment horizontal="center" vertical="center" wrapText="1"/>
    </xf>
    <xf numFmtId="0" fontId="17" fillId="12" borderId="0"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0" borderId="13" xfId="0" applyFont="1" applyFill="1" applyBorder="1" applyAlignment="1">
      <alignment vertical="center" wrapText="1"/>
    </xf>
    <xf numFmtId="0" fontId="7" fillId="0" borderId="2" xfId="0" applyFont="1" applyBorder="1" applyAlignment="1">
      <alignment vertical="center"/>
    </xf>
    <xf numFmtId="0" fontId="15" fillId="11" borderId="10" xfId="0"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15" fillId="11" borderId="1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19" fillId="11" borderId="7" xfId="0" applyFont="1" applyFill="1" applyBorder="1" applyAlignment="1">
      <alignment horizontal="center" vertical="center" wrapText="1"/>
    </xf>
    <xf numFmtId="0" fontId="19" fillId="11" borderId="8" xfId="0" applyFont="1" applyFill="1" applyBorder="1" applyAlignment="1">
      <alignment horizontal="center" vertical="center" wrapText="1"/>
    </xf>
    <xf numFmtId="0" fontId="19" fillId="11" borderId="9" xfId="0" applyFont="1" applyFill="1" applyBorder="1" applyAlignment="1">
      <alignment horizontal="center" vertical="center" wrapText="1"/>
    </xf>
    <xf numFmtId="0" fontId="19" fillId="11" borderId="10" xfId="0"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19" fillId="11" borderId="12" xfId="0" applyFont="1" applyFill="1" applyBorder="1" applyAlignment="1">
      <alignment horizontal="center" vertical="center" wrapText="1"/>
    </xf>
    <xf numFmtId="0" fontId="19" fillId="11" borderId="7" xfId="0" applyFont="1" applyFill="1" applyBorder="1" applyAlignment="1">
      <alignment horizontal="center" vertical="center"/>
    </xf>
    <xf numFmtId="0" fontId="19" fillId="11" borderId="8" xfId="0" applyFont="1" applyFill="1" applyBorder="1" applyAlignment="1">
      <alignment horizontal="center" vertical="center"/>
    </xf>
    <xf numFmtId="0" fontId="15" fillId="11" borderId="10" xfId="0" applyFont="1" applyFill="1" applyBorder="1" applyAlignment="1">
      <alignment horizontal="center" vertical="center"/>
    </xf>
    <xf numFmtId="0" fontId="15" fillId="11" borderId="11" xfId="0" applyFont="1" applyFill="1" applyBorder="1" applyAlignment="1">
      <alignment horizontal="center" vertical="center"/>
    </xf>
    <xf numFmtId="0" fontId="15" fillId="11" borderId="0" xfId="0" applyFont="1" applyFill="1" applyBorder="1" applyAlignment="1">
      <alignment horizontal="center" vertical="center"/>
    </xf>
    <xf numFmtId="0" fontId="15" fillId="11" borderId="7" xfId="0" applyFont="1" applyFill="1" applyBorder="1" applyAlignment="1">
      <alignment horizontal="center" vertical="center" wrapText="1"/>
    </xf>
    <xf numFmtId="0" fontId="15" fillId="11" borderId="8"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7" fillId="0" borderId="7" xfId="0" applyFont="1" applyBorder="1" applyAlignment="1">
      <alignment vertical="center"/>
    </xf>
    <xf numFmtId="0" fontId="7" fillId="0" borderId="24" xfId="0" applyFont="1" applyBorder="1" applyAlignment="1">
      <alignment vertical="center"/>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3" xfId="2" applyFont="1" applyBorder="1" applyAlignment="1">
      <alignment horizontal="center"/>
    </xf>
    <xf numFmtId="0" fontId="3" fillId="3" borderId="2" xfId="2" applyFont="1" applyFill="1" applyBorder="1" applyAlignment="1">
      <alignment horizontal="center"/>
    </xf>
    <xf numFmtId="0" fontId="3" fillId="9" borderId="2" xfId="2" applyFont="1" applyFill="1" applyBorder="1" applyAlignment="1">
      <alignment horizontal="center" vertical="center"/>
    </xf>
    <xf numFmtId="0" fontId="14" fillId="10" borderId="2" xfId="2" applyFont="1" applyFill="1" applyBorder="1" applyAlignment="1">
      <alignment horizontal="center" vertical="center" wrapText="1"/>
    </xf>
    <xf numFmtId="0" fontId="3" fillId="0" borderId="2" xfId="2" applyFont="1" applyBorder="1" applyAlignment="1">
      <alignment horizontal="center" vertical="center"/>
    </xf>
    <xf numFmtId="0" fontId="3" fillId="0" borderId="2" xfId="2" applyFont="1" applyBorder="1" applyAlignment="1">
      <alignment horizontal="center"/>
    </xf>
    <xf numFmtId="0" fontId="16"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20" fillId="0" borderId="2" xfId="2" applyFont="1" applyBorder="1" applyAlignment="1">
      <alignment horizontal="center"/>
    </xf>
    <xf numFmtId="0" fontId="16" fillId="3" borderId="2" xfId="2" applyFont="1" applyFill="1" applyBorder="1" applyAlignment="1">
      <alignment horizontal="center"/>
    </xf>
    <xf numFmtId="0" fontId="22" fillId="10" borderId="2" xfId="2" applyFont="1" applyFill="1" applyBorder="1" applyAlignment="1">
      <alignment horizontal="center" vertical="center" wrapText="1"/>
    </xf>
    <xf numFmtId="0" fontId="20" fillId="0" borderId="2" xfId="2" applyFont="1" applyBorder="1" applyAlignment="1">
      <alignment horizontal="center" vertical="center"/>
    </xf>
    <xf numFmtId="0" fontId="2" fillId="8" borderId="0" xfId="0" applyFont="1" applyFill="1" applyAlignment="1">
      <alignment horizontal="center" vertical="center" wrapText="1"/>
    </xf>
    <xf numFmtId="0" fontId="2" fillId="8" borderId="25" xfId="0" applyFont="1" applyFill="1" applyBorder="1" applyAlignment="1">
      <alignment horizontal="center" vertical="center" wrapText="1"/>
    </xf>
    <xf numFmtId="0" fontId="28" fillId="10" borderId="2" xfId="2" applyFont="1" applyFill="1" applyBorder="1" applyAlignment="1">
      <alignment horizontal="center" vertical="center" wrapText="1"/>
    </xf>
  </cellXfs>
  <cellStyles count="3">
    <cellStyle name="Normal" xfId="0" builtinId="0"/>
    <cellStyle name="Normal 2" xfId="1"/>
    <cellStyle name="Normal 3" xfId="2"/>
  </cellStyles>
  <dxfs count="22">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patternFill>
      </fill>
    </dxf>
    <dxf>
      <fill>
        <patternFill>
          <bgColor theme="9"/>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
      <font>
        <color auto="1"/>
      </font>
      <fill>
        <patternFill>
          <bgColor theme="9" tint="0.59996337778862885"/>
        </patternFill>
      </fill>
    </dxf>
    <dxf>
      <fill>
        <patternFill>
          <bgColor theme="5" tint="0.79998168889431442"/>
        </patternFill>
      </fill>
    </dxf>
  </dxfs>
  <tableStyles count="0" defaultTableStyle="TableStyleMedium2" defaultPivotStyle="PivotStyleLight16"/>
  <colors>
    <mruColors>
      <color rgb="FF6633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11.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12.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13.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14.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15.xml.rels><?xml version="1.0" encoding="UTF-8" standalone="yes"?>
<Relationships xmlns="http://schemas.openxmlformats.org/package/2006/relationships"><Relationship Id="rId2" Type="http://schemas.openxmlformats.org/officeDocument/2006/relationships/hyperlink" Target="#'Mapa de riesgos v2'!A1"/><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4.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5.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6.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7.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8.xml.rels><?xml version="1.0" encoding="UTF-8" standalone="yes"?>
<Relationships xmlns="http://schemas.openxmlformats.org/package/2006/relationships"><Relationship Id="rId1" Type="http://schemas.openxmlformats.org/officeDocument/2006/relationships/hyperlink" Target="#'Mapa de riesgos'!A1"/></Relationships>
</file>

<file path=xl/drawings/_rels/drawing9.xml.rels><?xml version="1.0" encoding="UTF-8" standalone="yes"?>
<Relationships xmlns="http://schemas.openxmlformats.org/package/2006/relationships"><Relationship Id="rId1" Type="http://schemas.openxmlformats.org/officeDocument/2006/relationships/hyperlink" Target="#'Mapa de riesgos'!A1"/></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11</xdr:row>
      <xdr:rowOff>238125</xdr:rowOff>
    </xdr:from>
    <xdr:to>
      <xdr:col>12</xdr:col>
      <xdr:colOff>619125</xdr:colOff>
      <xdr:row>30</xdr:row>
      <xdr:rowOff>28575</xdr:rowOff>
    </xdr:to>
    <xdr:pic>
      <xdr:nvPicPr>
        <xdr:cNvPr id="3" name="Picture 4">
          <a:extLst>
            <a:ext uri="{FF2B5EF4-FFF2-40B4-BE49-F238E27FC236}">
              <a16:creationId xmlns:a16="http://schemas.microsoft.com/office/drawing/2014/main" id="{8E9E569B-8FE4-4724-8CDC-ACF94B8E74C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600" y="6591300"/>
          <a:ext cx="4429125" cy="3457575"/>
        </a:xfrm>
        <a:prstGeom prst="rect">
          <a:avLst/>
        </a:prstGeom>
        <a:noFill/>
        <a:ln>
          <a:noFill/>
        </a:ln>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5795010" y="180974"/>
          <a:ext cx="2625090" cy="1022986"/>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638800" y="180974"/>
          <a:ext cx="2567940" cy="1013461"/>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5886450" y="180974"/>
          <a:ext cx="2682240" cy="1016636"/>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5BE7AA37-C796-43AB-AA74-87BDF5CAAFF5}"/>
            </a:ext>
          </a:extLst>
        </xdr:cNvPr>
        <xdr:cNvSpPr/>
      </xdr:nvSpPr>
      <xdr:spPr>
        <a:xfrm>
          <a:off x="5791200" y="161924"/>
          <a:ext cx="2567940" cy="1384936"/>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5C856D54-8C64-48C8-9D05-FF644DEDFE4A}"/>
            </a:ext>
          </a:extLst>
        </xdr:cNvPr>
        <xdr:cNvSpPr/>
      </xdr:nvSpPr>
      <xdr:spPr>
        <a:xfrm>
          <a:off x="5791200" y="161924"/>
          <a:ext cx="2567940" cy="1384936"/>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507861</xdr:colOff>
      <xdr:row>0</xdr:row>
      <xdr:rowOff>149442</xdr:rowOff>
    </xdr:from>
    <xdr:to>
      <xdr:col>3</xdr:col>
      <xdr:colOff>1514060</xdr:colOff>
      <xdr:row>5</xdr:row>
      <xdr:rowOff>50109</xdr:rowOff>
    </xdr:to>
    <xdr:pic>
      <xdr:nvPicPr>
        <xdr:cNvPr id="2" name="Picture 1">
          <a:extLst>
            <a:ext uri="{FF2B5EF4-FFF2-40B4-BE49-F238E27FC236}">
              <a16:creationId xmlns:a16="http://schemas.microsoft.com/office/drawing/2014/main" id="{CF4D1D6F-DC8B-47E3-90BB-D9CB1D522D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203686" y="149442"/>
          <a:ext cx="0" cy="843642"/>
        </a:xfrm>
        <a:prstGeom prst="rect">
          <a:avLst/>
        </a:prstGeom>
        <a:noFill/>
        <a:ln w="9525">
          <a:noFill/>
          <a:miter lim="800000"/>
          <a:headEnd/>
          <a:tailEnd/>
        </a:ln>
      </xdr:spPr>
    </xdr:pic>
    <xdr:clientData/>
  </xdr:twoCellAnchor>
  <xdr:twoCellAnchor>
    <xdr:from>
      <xdr:col>0</xdr:col>
      <xdr:colOff>190501</xdr:colOff>
      <xdr:row>1</xdr:row>
      <xdr:rowOff>50800</xdr:rowOff>
    </xdr:from>
    <xdr:to>
      <xdr:col>1</xdr:col>
      <xdr:colOff>535957</xdr:colOff>
      <xdr:row>4</xdr:row>
      <xdr:rowOff>12700</xdr:rowOff>
    </xdr:to>
    <xdr:pic>
      <xdr:nvPicPr>
        <xdr:cNvPr id="3" name="Picture 1">
          <a:extLst>
            <a:ext uri="{FF2B5EF4-FFF2-40B4-BE49-F238E27FC236}">
              <a16:creationId xmlns:a16="http://schemas.microsoft.com/office/drawing/2014/main" id="{3E177EE4-96FC-48A4-B6C6-D8664DD6A5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1" y="231775"/>
          <a:ext cx="621681" cy="533400"/>
        </a:xfrm>
        <a:prstGeom prst="rect">
          <a:avLst/>
        </a:prstGeom>
        <a:noFill/>
        <a:ln w="9525">
          <a:noFill/>
          <a:miter lim="800000"/>
          <a:headEnd/>
          <a:tailEnd/>
        </a:ln>
      </xdr:spPr>
    </xdr:pic>
    <xdr:clientData/>
  </xdr:twoCellAnchor>
  <xdr:twoCellAnchor>
    <xdr:from>
      <xdr:col>4</xdr:col>
      <xdr:colOff>387350</xdr:colOff>
      <xdr:row>6</xdr:row>
      <xdr:rowOff>101600</xdr:rowOff>
    </xdr:from>
    <xdr:to>
      <xdr:col>7</xdr:col>
      <xdr:colOff>497840</xdr:colOff>
      <xdr:row>11</xdr:row>
      <xdr:rowOff>140336</xdr:rowOff>
    </xdr:to>
    <xdr:sp macro="" textlink="">
      <xdr:nvSpPr>
        <xdr:cNvPr id="4" name="Llamada rectangular redondeada 4">
          <a:hlinkClick xmlns:r="http://schemas.openxmlformats.org/officeDocument/2006/relationships" r:id="rId2"/>
          <a:extLst>
            <a:ext uri="{FF2B5EF4-FFF2-40B4-BE49-F238E27FC236}">
              <a16:creationId xmlns:a16="http://schemas.microsoft.com/office/drawing/2014/main" id="{C26327B1-1F4D-487D-A95F-B9F96F3CBA92}"/>
            </a:ext>
          </a:extLst>
        </xdr:cNvPr>
        <xdr:cNvSpPr/>
      </xdr:nvSpPr>
      <xdr:spPr>
        <a:xfrm>
          <a:off x="5588000" y="1235075"/>
          <a:ext cx="2567940" cy="1172211"/>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43A825B0-7107-46B8-A366-4FF4508FB1B1}"/>
            </a:ext>
          </a:extLst>
        </xdr:cNvPr>
        <xdr:cNvSpPr/>
      </xdr:nvSpPr>
      <xdr:spPr>
        <a:xfrm>
          <a:off x="5791200" y="161924"/>
          <a:ext cx="2567940" cy="1384936"/>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xdr:row>
      <xdr:rowOff>38100</xdr:rowOff>
    </xdr:from>
    <xdr:to>
      <xdr:col>9</xdr:col>
      <xdr:colOff>1019175</xdr:colOff>
      <xdr:row>2</xdr:row>
      <xdr:rowOff>133350</xdr:rowOff>
    </xdr:to>
    <xdr:pic>
      <xdr:nvPicPr>
        <xdr:cNvPr id="2" name="2 Imagen">
          <a:extLst>
            <a:ext uri="{FF2B5EF4-FFF2-40B4-BE49-F238E27FC236}">
              <a16:creationId xmlns:a16="http://schemas.microsoft.com/office/drawing/2014/main" id="{D55D39A4-801F-4AA6-ACD8-184FA7A39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18954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5638800" y="180974"/>
          <a:ext cx="2567940" cy="1165861"/>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795010" y="180974"/>
          <a:ext cx="2625090" cy="1022986"/>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5795010" y="180974"/>
          <a:ext cx="2625090" cy="1022986"/>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638800" y="180974"/>
          <a:ext cx="2567940" cy="1013461"/>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638800" y="180974"/>
          <a:ext cx="2567940" cy="1013461"/>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A73D0816-481A-42F6-9AE0-38110FB88AE5}"/>
            </a:ext>
          </a:extLst>
        </xdr:cNvPr>
        <xdr:cNvSpPr/>
      </xdr:nvSpPr>
      <xdr:spPr>
        <a:xfrm>
          <a:off x="5638800" y="180974"/>
          <a:ext cx="2567940" cy="1013461"/>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438150</xdr:colOff>
      <xdr:row>0</xdr:row>
      <xdr:rowOff>180974</xdr:rowOff>
    </xdr:from>
    <xdr:to>
      <xdr:col>7</xdr:col>
      <xdr:colOff>548640</xdr:colOff>
      <xdr:row>5</xdr:row>
      <xdr:rowOff>60960</xdr:rowOff>
    </xdr:to>
    <xdr:sp macro="" textlink="">
      <xdr:nvSpPr>
        <xdr:cNvPr id="2" name="Llamada rectangular redondeada 1">
          <a:hlinkClick xmlns:r="http://schemas.openxmlformats.org/officeDocument/2006/relationships" r:id="rId1"/>
          <a:extLst>
            <a:ext uri="{FF2B5EF4-FFF2-40B4-BE49-F238E27FC236}">
              <a16:creationId xmlns:a16="http://schemas.microsoft.com/office/drawing/2014/main" id="{034AEEE5-BA79-4DFF-BAC0-D2EEB23A2992}"/>
            </a:ext>
          </a:extLst>
        </xdr:cNvPr>
        <xdr:cNvSpPr/>
      </xdr:nvSpPr>
      <xdr:spPr>
        <a:xfrm>
          <a:off x="5638800" y="180974"/>
          <a:ext cx="2567940" cy="1270636"/>
        </a:xfrm>
        <a:prstGeom prst="wedgeRoundRectCallout">
          <a:avLst>
            <a:gd name="adj1" fmla="val -71653"/>
            <a:gd name="adj2" fmla="val -9225"/>
            <a:gd name="adj3" fmla="val 16667"/>
          </a:avLst>
        </a:prstGeom>
        <a:solidFill>
          <a:schemeClr val="accent1">
            <a:lumMod val="60000"/>
            <a:lumOff val="4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s-CO" sz="1200">
              <a:solidFill>
                <a:sysClr val="windowText" lastClr="000000"/>
              </a:solidFill>
            </a:rPr>
            <a:t>Para</a:t>
          </a:r>
          <a:r>
            <a:rPr lang="es-CO" sz="1200" baseline="0">
              <a:solidFill>
                <a:sysClr val="windowText" lastClr="000000"/>
              </a:solidFill>
            </a:rPr>
            <a:t> regresar al </a:t>
          </a:r>
          <a:r>
            <a:rPr lang="es-CO" sz="1400" b="1" i="0" baseline="0">
              <a:solidFill>
                <a:sysClr val="windowText" lastClr="000000"/>
              </a:solidFill>
            </a:rPr>
            <a:t>Análisis de los Riesgos</a:t>
          </a:r>
          <a:r>
            <a:rPr lang="es-CO" sz="1400" b="1" i="1" baseline="0">
              <a:solidFill>
                <a:sysClr val="windowText" lastClr="000000"/>
              </a:solidFill>
            </a:rPr>
            <a:t> </a:t>
          </a:r>
          <a:r>
            <a:rPr lang="es-CO" sz="1200" baseline="0">
              <a:solidFill>
                <a:sysClr val="windowText" lastClr="000000"/>
              </a:solidFill>
            </a:rPr>
            <a:t>de </a:t>
          </a:r>
          <a:r>
            <a:rPr lang="es-CO" sz="1200" i="1" baseline="0">
              <a:solidFill>
                <a:sysClr val="windowText" lastClr="000000"/>
              </a:solidFill>
            </a:rPr>
            <a:t>click </a:t>
          </a:r>
          <a:r>
            <a:rPr lang="es-CO" sz="1200" baseline="0">
              <a:solidFill>
                <a:sysClr val="windowText" lastClr="000000"/>
              </a:solidFill>
            </a:rPr>
            <a:t>sobre  este diálogo ¡Gracias!</a:t>
          </a:r>
          <a:endParaRPr lang="es-CO" sz="12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aria%20paz\Hospital\RIESGOS\RIESGOS\MAPA%20DE%20RIESGOS%202018%20%20HSJ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apa Riesgos"/>
      <sheetName val="AnálisisRC"/>
      <sheetName val="F_Controles"/>
      <sheetName val="Matriz Riesgos de Corrupción"/>
      <sheetName val="GT"/>
      <sheetName val="GT1"/>
      <sheetName val="GT2"/>
      <sheetName val="GT3"/>
      <sheetName val="GT4"/>
      <sheetName val="GF"/>
      <sheetName val="GF1"/>
      <sheetName val="GF2"/>
      <sheetName val="GF3"/>
      <sheetName val="GF4"/>
      <sheetName val="GF5"/>
      <sheetName val="DE"/>
      <sheetName val="DE1"/>
      <sheetName val="DE2"/>
      <sheetName val="DE3"/>
      <sheetName val="GC"/>
      <sheetName val="GC1"/>
      <sheetName val="GC2"/>
      <sheetName val="GC3"/>
      <sheetName val="GC4"/>
      <sheetName val="GI"/>
      <sheetName val="GI 1"/>
      <sheetName val="GI 2"/>
      <sheetName val="GCE"/>
      <sheetName val="GCE1"/>
      <sheetName val="Hoja11"/>
    </sheetNames>
    <sheetDataSet>
      <sheetData sheetId="0"/>
      <sheetData sheetId="1"/>
      <sheetData sheetId="2">
        <row r="31">
          <cell r="B31" t="str">
            <v>GESTIÓN DE TALENTO HUMANO</v>
          </cell>
          <cell r="C31" t="str">
            <v>Vincular personal no idóneo a la planta de la Administración Municipal.</v>
          </cell>
          <cell r="D31">
            <v>2</v>
          </cell>
          <cell r="E31">
            <v>20</v>
          </cell>
          <cell r="F31" t="str">
            <v>GT</v>
          </cell>
        </row>
        <row r="32">
          <cell r="B32" t="str">
            <v>GESTIÓN DE TALENTO HUMANO1</v>
          </cell>
          <cell r="C32" t="str">
            <v>Ocultar información de la gestión pública.</v>
          </cell>
          <cell r="D32">
            <v>2</v>
          </cell>
          <cell r="E32">
            <v>20</v>
          </cell>
          <cell r="F32" t="str">
            <v>GT1</v>
          </cell>
        </row>
        <row r="33">
          <cell r="B33" t="str">
            <v>GESTIÓN DE TALENTO HUMANO2</v>
          </cell>
          <cell r="C33" t="str">
            <v>No generar o generar con errores  los registros y documentación de los procesos</v>
          </cell>
        </row>
        <row r="34">
          <cell r="B34" t="str">
            <v>GESTIÓN DE TALENTO HUMANO3</v>
          </cell>
          <cell r="C34" t="str">
            <v>Carecer de herramientas administrativas que contribuyan al incumplimiento de los objetivos de la Entidad</v>
          </cell>
          <cell r="D34">
            <v>2</v>
          </cell>
          <cell r="E34">
            <v>10</v>
          </cell>
          <cell r="F34" t="str">
            <v>GT2</v>
          </cell>
        </row>
        <row r="35">
          <cell r="B35" t="str">
            <v>GESTIÓN DE TALENTO HUMANO4</v>
          </cell>
          <cell r="C35" t="str">
            <v>Desconocimiento del código de ética de la entidad en cuanto a las buenas prácticas institucionales para el cumplimiento de las funciones.</v>
          </cell>
          <cell r="D35">
            <v>1</v>
          </cell>
          <cell r="E35">
            <v>20</v>
          </cell>
          <cell r="F35" t="str">
            <v>GT3</v>
          </cell>
        </row>
        <row r="36">
          <cell r="B36" t="str">
            <v>GESTIÓN DE TALENTO HUMANO5</v>
          </cell>
          <cell r="C36" t="str">
            <v>Crear una nomina paralela</v>
          </cell>
          <cell r="D36">
            <v>2</v>
          </cell>
          <cell r="E36">
            <v>10</v>
          </cell>
          <cell r="F36" t="str">
            <v>GT4</v>
          </cell>
        </row>
        <row r="46">
          <cell r="B46" t="str">
            <v>GESTIÓN FINANCIERA Y FISCAL</v>
          </cell>
          <cell r="C46" t="str">
            <v>Sanciones fiscales o administrativas para el municipio.</v>
          </cell>
          <cell r="D46">
            <v>2</v>
          </cell>
          <cell r="E46">
            <v>20</v>
          </cell>
          <cell r="F46" t="str">
            <v>GF</v>
          </cell>
        </row>
        <row r="47">
          <cell r="B47" t="str">
            <v>GESTIÓN FINANCIERA Y FISCAL1</v>
          </cell>
          <cell r="C47" t="str">
            <v>Exceder la apropiación inicial disponible de gastos.</v>
          </cell>
          <cell r="D47">
            <v>1</v>
          </cell>
          <cell r="E47">
            <v>20</v>
          </cell>
          <cell r="F47" t="str">
            <v>GF1</v>
          </cell>
        </row>
        <row r="48">
          <cell r="B48" t="str">
            <v>GESTIÓN FINANCIERA Y FISCAL2</v>
          </cell>
          <cell r="C48" t="str">
            <v>Omitir o retardar el pago de obligaciones legalmente constituidas y sin justificación alguna.</v>
          </cell>
          <cell r="D48">
            <v>1</v>
          </cell>
          <cell r="E48">
            <v>10</v>
          </cell>
          <cell r="F48" t="str">
            <v>GF2</v>
          </cell>
        </row>
        <row r="49">
          <cell r="B49" t="str">
            <v>GESTIÓN FINANCIERA Y FISCAL3</v>
          </cell>
          <cell r="C49" t="str">
            <v>Ordenar pagos sin el lleno de los requisitos legales.</v>
          </cell>
          <cell r="D49">
            <v>2</v>
          </cell>
          <cell r="E49">
            <v>20</v>
          </cell>
          <cell r="F49" t="str">
            <v>GF3</v>
          </cell>
        </row>
        <row r="50">
          <cell r="B50" t="str">
            <v>GESTIÓN FINANCIERA Y FISCAL4</v>
          </cell>
          <cell r="C50" t="str">
            <v>No efectuar los descuentos, ni girar en forma oportuna las transferencias de ley.</v>
          </cell>
          <cell r="D50">
            <v>2</v>
          </cell>
          <cell r="E50">
            <v>20</v>
          </cell>
          <cell r="F50" t="str">
            <v>GF4</v>
          </cell>
        </row>
        <row r="51">
          <cell r="B51" t="str">
            <v>GESTIÓN FINANCIERA Y FISCAL5</v>
          </cell>
          <cell r="C51" t="str">
            <v>Comprometer vigencias futuras sin autorización  del ente competente de acuerdo a la fuente de recursos.</v>
          </cell>
          <cell r="D51">
            <v>1</v>
          </cell>
          <cell r="E51">
            <v>20</v>
          </cell>
          <cell r="F51" t="str">
            <v>GF5</v>
          </cell>
        </row>
        <row r="52">
          <cell r="B52" t="str">
            <v>DIRECCIONAMIENTO ESTRATEGICO</v>
          </cell>
          <cell r="C52" t="str">
            <v>Ocultar información de la gestión pública</v>
          </cell>
          <cell r="D52">
            <v>1</v>
          </cell>
          <cell r="E52">
            <v>20</v>
          </cell>
          <cell r="F52" t="str">
            <v>DE</v>
          </cell>
        </row>
        <row r="53">
          <cell r="B53" t="str">
            <v>DIRECCIONAMIENTO ESTRATEGICO1</v>
          </cell>
          <cell r="C53" t="str">
            <v>Solo realizar o darle prioridad a los tramites por los cuales se perciban dadivas.</v>
          </cell>
          <cell r="D53">
            <v>2</v>
          </cell>
          <cell r="E53">
            <v>20</v>
          </cell>
          <cell r="F53" t="str">
            <v>DE1</v>
          </cell>
        </row>
        <row r="54">
          <cell r="B54" t="str">
            <v>DIRECCIONAMIENTO ESTRATEGICO2</v>
          </cell>
          <cell r="C54" t="str">
            <v>Bajo nivel de responsabilidad del servidor público frente a la integralidad de los procesos.</v>
          </cell>
          <cell r="D54">
            <v>1</v>
          </cell>
          <cell r="E54">
            <v>10</v>
          </cell>
          <cell r="F54" t="str">
            <v>DE2</v>
          </cell>
        </row>
        <row r="55">
          <cell r="B55" t="str">
            <v>DIRECCIONAMIENTO ESTRATEGICO3</v>
          </cell>
          <cell r="C55" t="str">
            <v>Utilización de información privilegiada.</v>
          </cell>
          <cell r="D55">
            <v>4</v>
          </cell>
          <cell r="E55">
            <v>20</v>
          </cell>
          <cell r="F55" t="str">
            <v>DE3</v>
          </cell>
        </row>
        <row r="56">
          <cell r="B56" t="str">
            <v>GESTIÓN CONTRACTUAL</v>
          </cell>
          <cell r="C56" t="str">
            <v>Debilidad en las supervisión contractual por parte de los servidores públicos de la entidad, en la contratación con diferentes fuentes de financiación incluidos los recursos del Sistema General de Regalías</v>
          </cell>
          <cell r="D56">
            <v>3</v>
          </cell>
          <cell r="E56">
            <v>20</v>
          </cell>
          <cell r="F56" t="str">
            <v>GC</v>
          </cell>
        </row>
        <row r="57">
          <cell r="B57" t="str">
            <v>GESTIÓN CONTRACTUAL1</v>
          </cell>
          <cell r="C57" t="str">
            <v>Debilidad en la estructuración de estudios y términos de referencia para la contratación con diferentes fuentes de financiación incluidos los recursos del Sistema General de Regalías.</v>
          </cell>
          <cell r="D57">
            <v>4</v>
          </cell>
          <cell r="E57">
            <v>20</v>
          </cell>
          <cell r="F57" t="str">
            <v>GC1</v>
          </cell>
        </row>
        <row r="58">
          <cell r="B58" t="str">
            <v>GESTIÓN CONTRACTUAL2</v>
          </cell>
          <cell r="C58" t="str">
            <v>Dirigir o ajustar un proceso contractual para beneficio particular.</v>
          </cell>
          <cell r="D58">
            <v>4</v>
          </cell>
          <cell r="E58">
            <v>20</v>
          </cell>
          <cell r="F58" t="str">
            <v>GC2</v>
          </cell>
        </row>
        <row r="59">
          <cell r="B59" t="str">
            <v>GESTIÓN CONTRACTUAL3</v>
          </cell>
          <cell r="C59" t="str">
            <v>Sobre costos en los contratos</v>
          </cell>
          <cell r="D59">
            <v>3</v>
          </cell>
          <cell r="E59">
            <v>20</v>
          </cell>
          <cell r="F59" t="str">
            <v>GC3</v>
          </cell>
        </row>
        <row r="60">
          <cell r="B60" t="str">
            <v>GESTIÓN DE COMUNICACIÓN E INFORMACIÓN</v>
          </cell>
          <cell r="C60" t="str">
            <v>Uso indebido de la información de reserva a la que por ejercicio de las funciones se tiene acceso la entidad</v>
          </cell>
          <cell r="D60">
            <v>3</v>
          </cell>
          <cell r="E60">
            <v>20</v>
          </cell>
          <cell r="F60" t="str">
            <v>GI</v>
          </cell>
        </row>
        <row r="61">
          <cell r="B61" t="str">
            <v>GESTIÓN DE COMUNICACIÓN E INFORMACIÓN1</v>
          </cell>
          <cell r="C61" t="str">
            <v>Desconocimiento de la ciudadanía sobre los mecanismos de control social dispuestos por la entidad.</v>
          </cell>
          <cell r="D61">
            <v>3</v>
          </cell>
          <cell r="E61">
            <v>10</v>
          </cell>
          <cell r="F61" t="str">
            <v>GI1</v>
          </cell>
        </row>
        <row r="62">
          <cell r="B62" t="str">
            <v>GESTIÓN DE COMUNICACIÓN E INFORMACIÓN2</v>
          </cell>
          <cell r="C62" t="str">
            <v>Desconocimiento y desinterés de los servidores por los diferentes documentos que la administración crea regulando las formas de realizar las acciones de las tareas en la entidad.</v>
          </cell>
          <cell r="D62">
            <v>3</v>
          </cell>
          <cell r="E62">
            <v>10</v>
          </cell>
          <cell r="F62" t="str">
            <v>GI2</v>
          </cell>
        </row>
        <row r="63">
          <cell r="B63" t="str">
            <v>GESTIÓN DE CONTROL Y EVALUACIÓN</v>
          </cell>
          <cell r="C63" t="str">
            <v>Carencia de procesos y procedimientos para la denuncia de riesgos de corrupción, de manera segura, confiable y conservando la reserva de identidad o anonimato</v>
          </cell>
          <cell r="D63">
            <v>5</v>
          </cell>
          <cell r="E63">
            <v>20</v>
          </cell>
          <cell r="F63" t="str">
            <v>GE</v>
          </cell>
        </row>
        <row r="64">
          <cell r="B64" t="str">
            <v>GESTIÓN DE CONTROL Y EVALUACIÓN1</v>
          </cell>
          <cell r="C64" t="str">
            <v>Desconocimiento por parte de los servidores públicos del código de ética adoptado por la entidad.</v>
          </cell>
          <cell r="D64">
            <v>4</v>
          </cell>
          <cell r="E64">
            <v>20</v>
          </cell>
          <cell r="F64" t="str">
            <v>GE1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refreshError="1">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I62"/>
  <sheetViews>
    <sheetView zoomScale="85" zoomScaleNormal="85" workbookViewId="0">
      <pane ySplit="5" topLeftCell="A6" activePane="bottomLeft" state="frozen"/>
      <selection pane="bottomLeft" activeCell="B15" sqref="B15"/>
    </sheetView>
  </sheetViews>
  <sheetFormatPr baseColWidth="10" defaultRowHeight="15" x14ac:dyDescent="0.25"/>
  <cols>
    <col min="2" max="2" width="33.140625" bestFit="1" customWidth="1"/>
    <col min="3" max="3" width="68.7109375" customWidth="1"/>
    <col min="4" max="4" width="51.28515625" style="12" customWidth="1"/>
    <col min="5" max="8" width="0" style="2" hidden="1" customWidth="1"/>
    <col min="9" max="9" width="0" hidden="1" customWidth="1"/>
  </cols>
  <sheetData>
    <row r="5" spans="2:8" s="7" customFormat="1" ht="38.25" x14ac:dyDescent="0.25">
      <c r="B5" s="8" t="s">
        <v>16</v>
      </c>
      <c r="C5" s="8" t="s">
        <v>18</v>
      </c>
      <c r="D5" s="10" t="s">
        <v>11</v>
      </c>
      <c r="E5" s="9" t="s">
        <v>12</v>
      </c>
      <c r="F5" s="9" t="s">
        <v>13</v>
      </c>
      <c r="G5" s="9" t="s">
        <v>14</v>
      </c>
      <c r="H5" s="9" t="s">
        <v>15</v>
      </c>
    </row>
    <row r="6" spans="2:8" ht="30" x14ac:dyDescent="0.25">
      <c r="B6" s="4" t="s">
        <v>0</v>
      </c>
      <c r="C6" s="140" t="s">
        <v>19</v>
      </c>
      <c r="D6" s="1" t="s">
        <v>17</v>
      </c>
      <c r="E6" s="3" t="s">
        <v>20</v>
      </c>
      <c r="F6" s="3" t="s">
        <v>20</v>
      </c>
      <c r="G6" s="3" t="s">
        <v>20</v>
      </c>
      <c r="H6" s="3" t="s">
        <v>20</v>
      </c>
    </row>
    <row r="7" spans="2:8" ht="60" x14ac:dyDescent="0.25">
      <c r="B7" s="4" t="s">
        <v>0</v>
      </c>
      <c r="C7" s="140"/>
      <c r="D7" s="1" t="s">
        <v>21</v>
      </c>
      <c r="E7" s="3" t="s">
        <v>20</v>
      </c>
      <c r="F7" s="3" t="s">
        <v>20</v>
      </c>
      <c r="G7" s="3" t="s">
        <v>20</v>
      </c>
      <c r="H7" s="3" t="s">
        <v>20</v>
      </c>
    </row>
    <row r="8" spans="2:8" ht="45" x14ac:dyDescent="0.25">
      <c r="B8" s="4" t="s">
        <v>0</v>
      </c>
      <c r="C8" s="140"/>
      <c r="D8" s="1" t="s">
        <v>22</v>
      </c>
      <c r="E8" s="3" t="s">
        <v>20</v>
      </c>
      <c r="F8" s="3" t="s">
        <v>20</v>
      </c>
      <c r="G8" s="3" t="s">
        <v>20</v>
      </c>
      <c r="H8" s="3" t="s">
        <v>20</v>
      </c>
    </row>
    <row r="9" spans="2:8" ht="45" x14ac:dyDescent="0.25">
      <c r="B9" s="4" t="s">
        <v>0</v>
      </c>
      <c r="C9" s="140"/>
      <c r="D9" s="1" t="s">
        <v>23</v>
      </c>
      <c r="E9" s="3" t="s">
        <v>20</v>
      </c>
      <c r="F9" s="3" t="s">
        <v>20</v>
      </c>
      <c r="G9" s="3" t="s">
        <v>20</v>
      </c>
      <c r="H9" s="3" t="s">
        <v>20</v>
      </c>
    </row>
    <row r="10" spans="2:8" ht="75" customHeight="1" x14ac:dyDescent="0.25">
      <c r="B10" s="4" t="s">
        <v>1</v>
      </c>
      <c r="C10" s="141" t="s">
        <v>24</v>
      </c>
      <c r="D10" s="1" t="s">
        <v>25</v>
      </c>
      <c r="E10" s="3" t="s">
        <v>20</v>
      </c>
      <c r="F10" s="3" t="s">
        <v>20</v>
      </c>
      <c r="G10" s="3" t="s">
        <v>20</v>
      </c>
      <c r="H10" s="3" t="s">
        <v>20</v>
      </c>
    </row>
    <row r="11" spans="2:8" ht="45" x14ac:dyDescent="0.25">
      <c r="B11" s="4" t="s">
        <v>1</v>
      </c>
      <c r="C11" s="142"/>
      <c r="D11" s="1" t="s">
        <v>26</v>
      </c>
      <c r="E11" s="3" t="s">
        <v>20</v>
      </c>
      <c r="F11" s="3" t="s">
        <v>20</v>
      </c>
      <c r="G11" s="3" t="s">
        <v>20</v>
      </c>
      <c r="H11" s="3" t="s">
        <v>20</v>
      </c>
    </row>
    <row r="12" spans="2:8" ht="36" customHeight="1" x14ac:dyDescent="0.25">
      <c r="B12" s="4" t="s">
        <v>2</v>
      </c>
      <c r="C12" s="140" t="s">
        <v>27</v>
      </c>
      <c r="D12" s="1" t="s">
        <v>28</v>
      </c>
      <c r="E12" s="3" t="s">
        <v>20</v>
      </c>
      <c r="F12" s="3" t="s">
        <v>20</v>
      </c>
      <c r="G12" s="3" t="s">
        <v>20</v>
      </c>
      <c r="H12" s="3" t="s">
        <v>20</v>
      </c>
    </row>
    <row r="13" spans="2:8" ht="45" x14ac:dyDescent="0.25">
      <c r="B13" s="4" t="s">
        <v>2</v>
      </c>
      <c r="C13" s="140"/>
      <c r="D13" s="1" t="s">
        <v>29</v>
      </c>
      <c r="E13" s="3" t="s">
        <v>20</v>
      </c>
      <c r="F13" s="3" t="s">
        <v>20</v>
      </c>
      <c r="G13" s="3" t="s">
        <v>20</v>
      </c>
      <c r="H13" s="3" t="s">
        <v>20</v>
      </c>
    </row>
    <row r="14" spans="2:8" ht="60" customHeight="1" x14ac:dyDescent="0.25">
      <c r="B14" s="4" t="s">
        <v>3</v>
      </c>
      <c r="C14" s="140" t="s">
        <v>77</v>
      </c>
      <c r="D14" s="1" t="s">
        <v>30</v>
      </c>
      <c r="E14" s="3" t="s">
        <v>20</v>
      </c>
      <c r="F14" s="3" t="s">
        <v>20</v>
      </c>
      <c r="G14" s="3" t="s">
        <v>20</v>
      </c>
      <c r="H14" s="3" t="s">
        <v>20</v>
      </c>
    </row>
    <row r="15" spans="2:8" x14ac:dyDescent="0.25">
      <c r="B15" s="4" t="s">
        <v>3</v>
      </c>
      <c r="C15" s="140"/>
      <c r="D15" s="1" t="s">
        <v>31</v>
      </c>
      <c r="E15" s="3" t="s">
        <v>20</v>
      </c>
      <c r="F15" s="3" t="s">
        <v>20</v>
      </c>
      <c r="G15" s="3" t="s">
        <v>20</v>
      </c>
      <c r="H15" s="3" t="s">
        <v>20</v>
      </c>
    </row>
    <row r="16" spans="2:8" ht="30" x14ac:dyDescent="0.25">
      <c r="B16" s="4" t="s">
        <v>3</v>
      </c>
      <c r="C16" s="140"/>
      <c r="D16" s="1" t="s">
        <v>32</v>
      </c>
      <c r="E16" s="3" t="s">
        <v>20</v>
      </c>
      <c r="F16" s="3" t="s">
        <v>20</v>
      </c>
      <c r="G16" s="3" t="s">
        <v>20</v>
      </c>
      <c r="H16" s="3" t="s">
        <v>20</v>
      </c>
    </row>
    <row r="17" spans="2:8" ht="30" customHeight="1" x14ac:dyDescent="0.25">
      <c r="B17" s="4" t="s">
        <v>4</v>
      </c>
      <c r="C17" s="140" t="s">
        <v>33</v>
      </c>
      <c r="D17" s="1" t="s">
        <v>34</v>
      </c>
      <c r="E17" s="3" t="s">
        <v>20</v>
      </c>
      <c r="F17" s="3" t="s">
        <v>20</v>
      </c>
      <c r="G17" s="3" t="s">
        <v>20</v>
      </c>
      <c r="H17" s="3" t="s">
        <v>20</v>
      </c>
    </row>
    <row r="18" spans="2:8" ht="30" x14ac:dyDescent="0.25">
      <c r="B18" s="4" t="s">
        <v>4</v>
      </c>
      <c r="C18" s="140"/>
      <c r="D18" s="1" t="s">
        <v>82</v>
      </c>
      <c r="E18" s="3" t="s">
        <v>20</v>
      </c>
      <c r="F18" s="3" t="s">
        <v>20</v>
      </c>
      <c r="G18" s="3" t="s">
        <v>20</v>
      </c>
      <c r="H18" s="3" t="s">
        <v>20</v>
      </c>
    </row>
    <row r="19" spans="2:8" ht="60" x14ac:dyDescent="0.25">
      <c r="B19" s="4" t="s">
        <v>4</v>
      </c>
      <c r="C19" s="140"/>
      <c r="D19" s="1" t="s">
        <v>78</v>
      </c>
      <c r="E19" s="3" t="s">
        <v>20</v>
      </c>
      <c r="F19" s="3" t="s">
        <v>20</v>
      </c>
      <c r="G19" s="3" t="s">
        <v>20</v>
      </c>
      <c r="H19" s="3" t="s">
        <v>20</v>
      </c>
    </row>
    <row r="20" spans="2:8" ht="30" x14ac:dyDescent="0.25">
      <c r="B20" s="4" t="s">
        <v>4</v>
      </c>
      <c r="C20" s="140"/>
      <c r="D20" s="1" t="s">
        <v>35</v>
      </c>
      <c r="E20" s="3" t="s">
        <v>20</v>
      </c>
      <c r="F20" s="3" t="s">
        <v>20</v>
      </c>
      <c r="G20" s="3" t="s">
        <v>20</v>
      </c>
      <c r="H20" s="3" t="s">
        <v>20</v>
      </c>
    </row>
    <row r="21" spans="2:8" ht="45" x14ac:dyDescent="0.25">
      <c r="B21" s="4" t="s">
        <v>4</v>
      </c>
      <c r="C21" s="140"/>
      <c r="D21" s="1" t="s">
        <v>79</v>
      </c>
      <c r="E21" s="3" t="s">
        <v>20</v>
      </c>
      <c r="F21" s="3" t="s">
        <v>20</v>
      </c>
      <c r="G21" s="3" t="s">
        <v>20</v>
      </c>
      <c r="H21" s="3" t="s">
        <v>20</v>
      </c>
    </row>
    <row r="22" spans="2:8" ht="45" x14ac:dyDescent="0.25">
      <c r="B22" s="4" t="s">
        <v>4</v>
      </c>
      <c r="C22" s="140"/>
      <c r="D22" s="1" t="s">
        <v>80</v>
      </c>
      <c r="E22" s="3" t="s">
        <v>20</v>
      </c>
      <c r="F22" s="3" t="s">
        <v>20</v>
      </c>
      <c r="G22" s="3" t="s">
        <v>20</v>
      </c>
      <c r="H22" s="3" t="s">
        <v>20</v>
      </c>
    </row>
    <row r="23" spans="2:8" ht="30" x14ac:dyDescent="0.25">
      <c r="B23" s="4" t="s">
        <v>4</v>
      </c>
      <c r="C23" s="140"/>
      <c r="D23" s="1" t="s">
        <v>42</v>
      </c>
      <c r="E23" s="3" t="s">
        <v>20</v>
      </c>
      <c r="F23" s="3" t="s">
        <v>20</v>
      </c>
      <c r="G23" s="3" t="s">
        <v>20</v>
      </c>
      <c r="H23" s="3" t="s">
        <v>20</v>
      </c>
    </row>
    <row r="24" spans="2:8" ht="45" x14ac:dyDescent="0.25">
      <c r="B24" s="4" t="s">
        <v>4</v>
      </c>
      <c r="C24" s="140"/>
      <c r="D24" s="1" t="s">
        <v>81</v>
      </c>
      <c r="E24" s="3" t="s">
        <v>20</v>
      </c>
      <c r="F24" s="3" t="s">
        <v>20</v>
      </c>
      <c r="G24" s="3" t="s">
        <v>20</v>
      </c>
      <c r="H24" s="3" t="s">
        <v>20</v>
      </c>
    </row>
    <row r="25" spans="2:8" ht="45" customHeight="1" x14ac:dyDescent="0.25">
      <c r="B25" s="4" t="s">
        <v>5</v>
      </c>
      <c r="C25" s="140" t="s">
        <v>36</v>
      </c>
      <c r="D25" s="1" t="s">
        <v>84</v>
      </c>
      <c r="E25" s="3" t="s">
        <v>20</v>
      </c>
      <c r="F25" s="3" t="s">
        <v>20</v>
      </c>
      <c r="G25" s="3" t="s">
        <v>20</v>
      </c>
      <c r="H25" s="3" t="s">
        <v>20</v>
      </c>
    </row>
    <row r="26" spans="2:8" ht="30" x14ac:dyDescent="0.25">
      <c r="B26" s="4" t="s">
        <v>5</v>
      </c>
      <c r="C26" s="140"/>
      <c r="D26" s="1" t="s">
        <v>37</v>
      </c>
      <c r="E26" s="3" t="s">
        <v>20</v>
      </c>
      <c r="F26" s="3" t="s">
        <v>20</v>
      </c>
      <c r="G26" s="3" t="s">
        <v>20</v>
      </c>
      <c r="H26" s="3" t="s">
        <v>20</v>
      </c>
    </row>
    <row r="27" spans="2:8" ht="45" x14ac:dyDescent="0.25">
      <c r="B27" s="4" t="s">
        <v>5</v>
      </c>
      <c r="C27" s="140"/>
      <c r="D27" s="1" t="s">
        <v>38</v>
      </c>
      <c r="E27" s="3" t="s">
        <v>20</v>
      </c>
      <c r="F27" s="3" t="s">
        <v>20</v>
      </c>
      <c r="G27" s="3" t="s">
        <v>20</v>
      </c>
      <c r="H27" s="3" t="s">
        <v>20</v>
      </c>
    </row>
    <row r="28" spans="2:8" ht="30" x14ac:dyDescent="0.25">
      <c r="B28" s="4" t="s">
        <v>6</v>
      </c>
      <c r="C28" s="141" t="s">
        <v>46</v>
      </c>
      <c r="D28" s="1" t="s">
        <v>64</v>
      </c>
    </row>
    <row r="29" spans="2:8" ht="30" customHeight="1" x14ac:dyDescent="0.25">
      <c r="B29" s="4" t="s">
        <v>6</v>
      </c>
      <c r="C29" s="143"/>
      <c r="D29" s="1" t="s">
        <v>39</v>
      </c>
      <c r="E29" s="3" t="s">
        <v>20</v>
      </c>
      <c r="F29" s="3" t="s">
        <v>20</v>
      </c>
      <c r="G29" s="3" t="s">
        <v>20</v>
      </c>
      <c r="H29" s="3" t="s">
        <v>20</v>
      </c>
    </row>
    <row r="30" spans="2:8" ht="14.45" customHeight="1" x14ac:dyDescent="0.25">
      <c r="B30" s="4" t="s">
        <v>6</v>
      </c>
      <c r="C30" s="143"/>
      <c r="D30" s="1" t="s">
        <v>40</v>
      </c>
      <c r="E30" s="3" t="s">
        <v>20</v>
      </c>
      <c r="F30" s="3" t="s">
        <v>20</v>
      </c>
      <c r="G30" s="3" t="s">
        <v>20</v>
      </c>
      <c r="H30" s="3" t="s">
        <v>20</v>
      </c>
    </row>
    <row r="31" spans="2:8" ht="30" x14ac:dyDescent="0.25">
      <c r="B31" s="4" t="s">
        <v>6</v>
      </c>
      <c r="C31" s="143"/>
      <c r="D31" s="1" t="s">
        <v>41</v>
      </c>
      <c r="E31" s="3" t="s">
        <v>20</v>
      </c>
      <c r="F31" s="3" t="s">
        <v>20</v>
      </c>
      <c r="G31" s="3" t="s">
        <v>20</v>
      </c>
      <c r="H31" s="3" t="s">
        <v>20</v>
      </c>
    </row>
    <row r="32" spans="2:8" ht="14.45" customHeight="1" x14ac:dyDescent="0.25">
      <c r="B32" s="4" t="s">
        <v>6</v>
      </c>
      <c r="C32" s="143"/>
      <c r="D32" s="1" t="s">
        <v>42</v>
      </c>
      <c r="E32" s="3" t="s">
        <v>20</v>
      </c>
      <c r="F32" s="3" t="s">
        <v>20</v>
      </c>
      <c r="G32" s="3" t="s">
        <v>20</v>
      </c>
      <c r="H32" s="3" t="s">
        <v>20</v>
      </c>
    </row>
    <row r="33" spans="2:9" ht="45" customHeight="1" x14ac:dyDescent="0.25">
      <c r="B33" s="4" t="s">
        <v>6</v>
      </c>
      <c r="C33" s="143"/>
      <c r="D33" s="1" t="s">
        <v>43</v>
      </c>
      <c r="E33" s="3" t="s">
        <v>20</v>
      </c>
      <c r="F33" s="3" t="s">
        <v>20</v>
      </c>
      <c r="G33" s="3" t="s">
        <v>20</v>
      </c>
      <c r="H33" s="3" t="s">
        <v>20</v>
      </c>
    </row>
    <row r="34" spans="2:9" x14ac:dyDescent="0.25">
      <c r="B34" s="4" t="s">
        <v>6</v>
      </c>
      <c r="C34" s="143"/>
      <c r="D34" s="1" t="s">
        <v>44</v>
      </c>
      <c r="E34" s="3" t="s">
        <v>20</v>
      </c>
      <c r="F34" s="3" t="s">
        <v>20</v>
      </c>
      <c r="G34" s="3" t="s">
        <v>20</v>
      </c>
      <c r="H34" s="3" t="s">
        <v>20</v>
      </c>
    </row>
    <row r="35" spans="2:9" ht="14.45" customHeight="1" x14ac:dyDescent="0.25">
      <c r="B35" s="4" t="s">
        <v>6</v>
      </c>
      <c r="C35" s="142"/>
      <c r="D35" s="1" t="s">
        <v>45</v>
      </c>
      <c r="E35" s="3" t="s">
        <v>20</v>
      </c>
      <c r="F35" s="3" t="s">
        <v>20</v>
      </c>
      <c r="G35" s="3" t="s">
        <v>20</v>
      </c>
      <c r="H35" s="3" t="s">
        <v>20</v>
      </c>
    </row>
    <row r="36" spans="2:9" ht="30" customHeight="1" x14ac:dyDescent="0.25">
      <c r="B36" s="4" t="s">
        <v>7</v>
      </c>
      <c r="C36" s="140" t="s">
        <v>52</v>
      </c>
      <c r="D36" s="14" t="s">
        <v>85</v>
      </c>
      <c r="E36" s="15" t="s">
        <v>20</v>
      </c>
      <c r="F36" s="15" t="s">
        <v>20</v>
      </c>
      <c r="G36" s="15" t="s">
        <v>20</v>
      </c>
      <c r="H36" s="15" t="s">
        <v>20</v>
      </c>
      <c r="I36" s="16"/>
    </row>
    <row r="37" spans="2:9" ht="45" x14ac:dyDescent="0.25">
      <c r="B37" s="4" t="s">
        <v>7</v>
      </c>
      <c r="C37" s="140"/>
      <c r="D37" s="4" t="s">
        <v>47</v>
      </c>
      <c r="E37" s="3" t="s">
        <v>20</v>
      </c>
      <c r="F37" s="3" t="s">
        <v>20</v>
      </c>
      <c r="G37" s="3" t="s">
        <v>20</v>
      </c>
      <c r="H37" s="3" t="s">
        <v>20</v>
      </c>
    </row>
    <row r="38" spans="2:9" x14ac:dyDescent="0.25">
      <c r="B38" s="4" t="s">
        <v>7</v>
      </c>
      <c r="C38" s="140"/>
      <c r="D38" s="4" t="s">
        <v>48</v>
      </c>
      <c r="E38" s="3" t="s">
        <v>20</v>
      </c>
      <c r="F38" s="3" t="s">
        <v>20</v>
      </c>
      <c r="G38" s="3" t="s">
        <v>20</v>
      </c>
      <c r="H38" s="3" t="s">
        <v>20</v>
      </c>
    </row>
    <row r="39" spans="2:9" x14ac:dyDescent="0.25">
      <c r="B39" s="4" t="s">
        <v>7</v>
      </c>
      <c r="C39" s="140"/>
      <c r="D39" s="4" t="s">
        <v>49</v>
      </c>
      <c r="E39" s="3" t="s">
        <v>20</v>
      </c>
      <c r="F39" s="3" t="s">
        <v>20</v>
      </c>
      <c r="G39" s="3" t="s">
        <v>20</v>
      </c>
      <c r="H39" s="3" t="s">
        <v>20</v>
      </c>
    </row>
    <row r="40" spans="2:9" x14ac:dyDescent="0.25">
      <c r="B40" s="4" t="s">
        <v>7</v>
      </c>
      <c r="C40" s="140"/>
      <c r="D40" s="4" t="s">
        <v>50</v>
      </c>
      <c r="E40" s="3" t="s">
        <v>20</v>
      </c>
      <c r="F40" s="3" t="s">
        <v>20</v>
      </c>
      <c r="G40" s="3" t="s">
        <v>20</v>
      </c>
      <c r="H40" s="3" t="s">
        <v>20</v>
      </c>
    </row>
    <row r="41" spans="2:9" x14ac:dyDescent="0.25">
      <c r="B41" s="4" t="s">
        <v>7</v>
      </c>
      <c r="C41" s="140"/>
      <c r="D41" s="4" t="s">
        <v>51</v>
      </c>
      <c r="E41" s="3" t="s">
        <v>20</v>
      </c>
      <c r="F41" s="3" t="s">
        <v>20</v>
      </c>
      <c r="G41" s="3" t="s">
        <v>20</v>
      </c>
      <c r="H41" s="3" t="s">
        <v>20</v>
      </c>
    </row>
    <row r="42" spans="2:9" ht="30" x14ac:dyDescent="0.25">
      <c r="B42" s="4" t="s">
        <v>7</v>
      </c>
      <c r="C42" s="140"/>
      <c r="D42" s="4" t="s">
        <v>53</v>
      </c>
      <c r="E42" s="3" t="s">
        <v>20</v>
      </c>
      <c r="F42" s="3" t="s">
        <v>20</v>
      </c>
      <c r="G42" s="3" t="s">
        <v>20</v>
      </c>
      <c r="H42" s="3" t="s">
        <v>20</v>
      </c>
    </row>
    <row r="43" spans="2:9" ht="45" x14ac:dyDescent="0.25">
      <c r="B43" s="4" t="s">
        <v>7</v>
      </c>
      <c r="C43" s="140"/>
      <c r="D43" s="4" t="s">
        <v>54</v>
      </c>
      <c r="E43" s="3" t="s">
        <v>20</v>
      </c>
      <c r="F43" s="3" t="s">
        <v>20</v>
      </c>
      <c r="G43" s="3" t="s">
        <v>20</v>
      </c>
      <c r="H43" s="3" t="s">
        <v>20</v>
      </c>
    </row>
    <row r="44" spans="2:9" x14ac:dyDescent="0.25">
      <c r="B44" s="4" t="s">
        <v>7</v>
      </c>
      <c r="C44" s="140"/>
      <c r="D44" s="4" t="s">
        <v>55</v>
      </c>
      <c r="E44" s="3" t="s">
        <v>20</v>
      </c>
      <c r="F44" s="3" t="s">
        <v>20</v>
      </c>
      <c r="G44" s="3" t="s">
        <v>20</v>
      </c>
      <c r="H44" s="3" t="s">
        <v>20</v>
      </c>
    </row>
    <row r="45" spans="2:9" ht="30" x14ac:dyDescent="0.25">
      <c r="B45" s="4" t="s">
        <v>7</v>
      </c>
      <c r="C45" s="140"/>
      <c r="D45" s="4" t="s">
        <v>56</v>
      </c>
      <c r="E45" s="3" t="s">
        <v>20</v>
      </c>
      <c r="F45" s="3" t="s">
        <v>20</v>
      </c>
      <c r="G45" s="3" t="s">
        <v>20</v>
      </c>
      <c r="H45" s="3" t="s">
        <v>20</v>
      </c>
    </row>
    <row r="46" spans="2:9" x14ac:dyDescent="0.25">
      <c r="B46" s="4" t="s">
        <v>7</v>
      </c>
      <c r="C46" s="140"/>
      <c r="D46" s="4" t="s">
        <v>57</v>
      </c>
      <c r="E46" s="3" t="s">
        <v>20</v>
      </c>
      <c r="F46" s="3" t="s">
        <v>20</v>
      </c>
      <c r="G46" s="3" t="s">
        <v>20</v>
      </c>
      <c r="H46" s="3" t="s">
        <v>20</v>
      </c>
    </row>
    <row r="47" spans="2:9" ht="30" x14ac:dyDescent="0.25">
      <c r="B47" s="4" t="s">
        <v>7</v>
      </c>
      <c r="C47" s="140"/>
      <c r="D47" s="4" t="s">
        <v>58</v>
      </c>
      <c r="E47" s="3" t="s">
        <v>20</v>
      </c>
      <c r="F47" s="3" t="s">
        <v>20</v>
      </c>
      <c r="G47" s="3" t="s">
        <v>20</v>
      </c>
      <c r="H47" s="3" t="s">
        <v>20</v>
      </c>
    </row>
    <row r="48" spans="2:9" x14ac:dyDescent="0.25">
      <c r="B48" s="4" t="s">
        <v>7</v>
      </c>
      <c r="C48" s="140"/>
      <c r="D48" s="4" t="s">
        <v>59</v>
      </c>
      <c r="E48" s="3" t="s">
        <v>20</v>
      </c>
      <c r="F48" s="3" t="s">
        <v>20</v>
      </c>
      <c r="G48" s="3" t="s">
        <v>20</v>
      </c>
      <c r="H48" s="3" t="s">
        <v>20</v>
      </c>
    </row>
    <row r="49" spans="2:8" x14ac:dyDescent="0.25">
      <c r="B49" s="4" t="s">
        <v>7</v>
      </c>
      <c r="C49" s="140"/>
      <c r="D49" s="5" t="s">
        <v>60</v>
      </c>
      <c r="E49" s="3" t="s">
        <v>20</v>
      </c>
      <c r="F49" s="3" t="s">
        <v>20</v>
      </c>
      <c r="G49" s="3" t="s">
        <v>20</v>
      </c>
      <c r="H49" s="3" t="s">
        <v>20</v>
      </c>
    </row>
    <row r="50" spans="2:8" ht="30" x14ac:dyDescent="0.25">
      <c r="B50" s="4" t="s">
        <v>7</v>
      </c>
      <c r="C50" s="140"/>
      <c r="D50" s="5" t="s">
        <v>61</v>
      </c>
      <c r="E50" s="3" t="s">
        <v>20</v>
      </c>
      <c r="F50" s="3" t="s">
        <v>20</v>
      </c>
      <c r="G50" s="3" t="s">
        <v>20</v>
      </c>
      <c r="H50" s="3" t="s">
        <v>20</v>
      </c>
    </row>
    <row r="51" spans="2:8" ht="75" x14ac:dyDescent="0.25">
      <c r="B51" s="4" t="s">
        <v>8</v>
      </c>
      <c r="C51" s="6" t="s">
        <v>62</v>
      </c>
      <c r="D51" s="5" t="s">
        <v>63</v>
      </c>
      <c r="E51" s="3" t="s">
        <v>20</v>
      </c>
      <c r="F51" s="3" t="s">
        <v>20</v>
      </c>
      <c r="G51" s="3" t="s">
        <v>20</v>
      </c>
      <c r="H51" s="3" t="s">
        <v>20</v>
      </c>
    </row>
    <row r="52" spans="2:8" ht="30" customHeight="1" x14ac:dyDescent="0.25">
      <c r="B52" s="4" t="s">
        <v>9</v>
      </c>
      <c r="C52" s="17" t="s">
        <v>67</v>
      </c>
      <c r="D52" s="5" t="s">
        <v>65</v>
      </c>
      <c r="E52" s="3" t="s">
        <v>20</v>
      </c>
      <c r="F52" s="3" t="s">
        <v>20</v>
      </c>
      <c r="G52" s="3" t="s">
        <v>20</v>
      </c>
      <c r="H52" s="3" t="s">
        <v>20</v>
      </c>
    </row>
    <row r="53" spans="2:8" ht="60" customHeight="1" x14ac:dyDescent="0.25">
      <c r="B53" s="4" t="s">
        <v>88</v>
      </c>
      <c r="C53" s="18"/>
      <c r="D53" s="5" t="s">
        <v>66</v>
      </c>
      <c r="E53" s="3" t="s">
        <v>20</v>
      </c>
      <c r="F53" s="3" t="s">
        <v>20</v>
      </c>
      <c r="G53" s="3" t="s">
        <v>20</v>
      </c>
      <c r="H53" s="3" t="s">
        <v>20</v>
      </c>
    </row>
    <row r="54" spans="2:8" ht="60" x14ac:dyDescent="0.25">
      <c r="B54" s="4" t="s">
        <v>88</v>
      </c>
      <c r="C54" s="18"/>
      <c r="D54" s="5" t="s">
        <v>89</v>
      </c>
      <c r="E54" s="13"/>
      <c r="F54" s="13"/>
      <c r="G54" s="13"/>
      <c r="H54" s="13"/>
    </row>
    <row r="55" spans="2:8" ht="75" x14ac:dyDescent="0.25">
      <c r="B55" s="4" t="s">
        <v>10</v>
      </c>
      <c r="C55" s="19" t="s">
        <v>68</v>
      </c>
      <c r="D55" s="5" t="s">
        <v>69</v>
      </c>
      <c r="E55" s="3" t="s">
        <v>20</v>
      </c>
      <c r="F55" s="3" t="s">
        <v>20</v>
      </c>
      <c r="G55" s="3" t="s">
        <v>20</v>
      </c>
      <c r="H55" s="3" t="s">
        <v>20</v>
      </c>
    </row>
    <row r="56" spans="2:8" ht="45" x14ac:dyDescent="0.25">
      <c r="B56" s="4" t="s">
        <v>87</v>
      </c>
      <c r="C56" s="20"/>
      <c r="D56" s="1" t="s">
        <v>86</v>
      </c>
      <c r="E56" s="11" t="s">
        <v>20</v>
      </c>
      <c r="F56" s="11" t="s">
        <v>20</v>
      </c>
      <c r="G56" s="11" t="s">
        <v>20</v>
      </c>
      <c r="H56" s="11" t="s">
        <v>20</v>
      </c>
    </row>
    <row r="57" spans="2:8" ht="30" x14ac:dyDescent="0.25">
      <c r="B57" s="4" t="s">
        <v>70</v>
      </c>
      <c r="C57" s="21"/>
      <c r="D57" s="6" t="s">
        <v>83</v>
      </c>
      <c r="E57" s="3" t="s">
        <v>20</v>
      </c>
      <c r="F57" s="3" t="s">
        <v>20</v>
      </c>
      <c r="G57" s="3" t="s">
        <v>20</v>
      </c>
      <c r="H57" s="3" t="s">
        <v>20</v>
      </c>
    </row>
    <row r="58" spans="2:8" x14ac:dyDescent="0.25">
      <c r="B58" s="4" t="s">
        <v>70</v>
      </c>
      <c r="C58" s="21"/>
      <c r="D58" s="6" t="s">
        <v>71</v>
      </c>
      <c r="E58" s="3" t="s">
        <v>20</v>
      </c>
      <c r="F58" s="3" t="s">
        <v>20</v>
      </c>
      <c r="G58" s="3" t="s">
        <v>20</v>
      </c>
      <c r="H58" s="3" t="s">
        <v>20</v>
      </c>
    </row>
    <row r="59" spans="2:8" ht="30" x14ac:dyDescent="0.25">
      <c r="B59" s="4" t="s">
        <v>70</v>
      </c>
      <c r="C59" s="21"/>
      <c r="D59" s="6" t="s">
        <v>72</v>
      </c>
      <c r="E59" s="3" t="s">
        <v>20</v>
      </c>
      <c r="F59" s="3" t="s">
        <v>20</v>
      </c>
      <c r="G59" s="3" t="s">
        <v>20</v>
      </c>
      <c r="H59" s="3" t="s">
        <v>20</v>
      </c>
    </row>
    <row r="60" spans="2:8" ht="30" x14ac:dyDescent="0.25">
      <c r="B60" s="4" t="s">
        <v>70</v>
      </c>
      <c r="C60" s="21"/>
      <c r="D60" s="6" t="s">
        <v>73</v>
      </c>
      <c r="E60" s="3" t="s">
        <v>20</v>
      </c>
      <c r="F60" s="3" t="s">
        <v>20</v>
      </c>
      <c r="G60" s="3" t="s">
        <v>20</v>
      </c>
      <c r="H60" s="3" t="s">
        <v>20</v>
      </c>
    </row>
    <row r="61" spans="2:8" ht="30" x14ac:dyDescent="0.25">
      <c r="B61" s="4" t="s">
        <v>70</v>
      </c>
      <c r="C61" s="21"/>
      <c r="D61" s="6" t="s">
        <v>74</v>
      </c>
      <c r="E61" s="3" t="s">
        <v>20</v>
      </c>
      <c r="F61" s="3" t="s">
        <v>20</v>
      </c>
      <c r="G61" s="3" t="s">
        <v>20</v>
      </c>
      <c r="H61" s="3" t="s">
        <v>20</v>
      </c>
    </row>
    <row r="62" spans="2:8" ht="30" x14ac:dyDescent="0.25">
      <c r="B62" s="4" t="s">
        <v>70</v>
      </c>
      <c r="C62" s="21"/>
      <c r="D62" s="5" t="s">
        <v>75</v>
      </c>
      <c r="E62" s="3" t="s">
        <v>20</v>
      </c>
      <c r="F62" s="3" t="s">
        <v>20</v>
      </c>
      <c r="G62" s="3" t="s">
        <v>20</v>
      </c>
      <c r="H62" s="3" t="s">
        <v>20</v>
      </c>
    </row>
  </sheetData>
  <mergeCells count="8">
    <mergeCell ref="C6:C9"/>
    <mergeCell ref="C12:C13"/>
    <mergeCell ref="C36:C50"/>
    <mergeCell ref="C14:C16"/>
    <mergeCell ref="C17:C24"/>
    <mergeCell ref="C25:C27"/>
    <mergeCell ref="C10:C11"/>
    <mergeCell ref="C28:C35"/>
  </mergeCells>
  <conditionalFormatting sqref="E1:H1048576">
    <cfRule type="cellIs" dxfId="21" priority="3" operator="equal">
      <formula>"No"</formula>
    </cfRule>
    <cfRule type="cellIs" dxfId="20" priority="4" operator="equal">
      <formula>"Si"</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C23" sqref="C23:D23"/>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8" width="12.28515625" style="34"/>
    <col min="9" max="13" width="0" style="34" hidden="1" customWidth="1"/>
    <col min="14" max="16384" width="12.28515625" style="34"/>
  </cols>
  <sheetData>
    <row r="1" spans="1:4" ht="16.5" customHeight="1" x14ac:dyDescent="0.2">
      <c r="A1" s="217" t="s">
        <v>257</v>
      </c>
      <c r="B1" s="217"/>
      <c r="C1" s="217"/>
      <c r="D1" s="217"/>
    </row>
    <row r="2" spans="1:4" ht="34.5" customHeight="1" x14ac:dyDescent="0.2">
      <c r="A2" s="218" t="s">
        <v>302</v>
      </c>
      <c r="B2" s="218"/>
      <c r="C2" s="218"/>
      <c r="D2" s="218"/>
    </row>
    <row r="3" spans="1:4" x14ac:dyDescent="0.2">
      <c r="A3" s="219" t="s">
        <v>256</v>
      </c>
      <c r="B3" s="219" t="s">
        <v>255</v>
      </c>
      <c r="C3" s="219" t="s">
        <v>254</v>
      </c>
      <c r="D3" s="219"/>
    </row>
    <row r="4" spans="1:4" x14ac:dyDescent="0.2">
      <c r="A4" s="219"/>
      <c r="B4" s="219"/>
      <c r="C4" s="71" t="s">
        <v>253</v>
      </c>
      <c r="D4" s="71" t="s">
        <v>252</v>
      </c>
    </row>
    <row r="5" spans="1:4" x14ac:dyDescent="0.2">
      <c r="A5" s="39">
        <v>1</v>
      </c>
      <c r="B5" s="38" t="s">
        <v>251</v>
      </c>
      <c r="C5" s="37"/>
      <c r="D5" s="37">
        <v>1</v>
      </c>
    </row>
    <row r="6" spans="1:4" ht="17.25" customHeight="1" x14ac:dyDescent="0.2">
      <c r="A6" s="39">
        <v>2</v>
      </c>
      <c r="B6" s="38" t="s">
        <v>250</v>
      </c>
      <c r="C6" s="37">
        <v>1</v>
      </c>
      <c r="D6" s="37"/>
    </row>
    <row r="7" spans="1:4" x14ac:dyDescent="0.2">
      <c r="A7" s="39">
        <v>3</v>
      </c>
      <c r="B7" s="38" t="s">
        <v>249</v>
      </c>
      <c r="C7" s="37">
        <v>1</v>
      </c>
      <c r="D7" s="37"/>
    </row>
    <row r="8" spans="1:4" ht="25.5" x14ac:dyDescent="0.2">
      <c r="A8" s="39">
        <v>4</v>
      </c>
      <c r="B8" s="38" t="s">
        <v>248</v>
      </c>
      <c r="C8" s="37"/>
      <c r="D8" s="37">
        <v>1</v>
      </c>
    </row>
    <row r="9" spans="1:4" x14ac:dyDescent="0.2">
      <c r="A9" s="39">
        <v>5</v>
      </c>
      <c r="B9" s="38" t="s">
        <v>247</v>
      </c>
      <c r="C9" s="37"/>
      <c r="D9" s="37">
        <v>1</v>
      </c>
    </row>
    <row r="10" spans="1:4" x14ac:dyDescent="0.2">
      <c r="A10" s="39">
        <v>6</v>
      </c>
      <c r="B10" s="38" t="s">
        <v>246</v>
      </c>
      <c r="C10" s="37">
        <v>1</v>
      </c>
      <c r="D10" s="37"/>
    </row>
    <row r="11" spans="1:4" x14ac:dyDescent="0.2">
      <c r="A11" s="39">
        <v>7</v>
      </c>
      <c r="B11" s="38" t="s">
        <v>245</v>
      </c>
      <c r="C11" s="37"/>
      <c r="D11" s="37">
        <v>1</v>
      </c>
    </row>
    <row r="12" spans="1:4" ht="25.5" x14ac:dyDescent="0.2">
      <c r="A12" s="39">
        <v>8</v>
      </c>
      <c r="B12" s="38" t="s">
        <v>244</v>
      </c>
      <c r="C12" s="37"/>
      <c r="D12" s="37">
        <v>1</v>
      </c>
    </row>
    <row r="13" spans="1:4" x14ac:dyDescent="0.2">
      <c r="A13" s="39">
        <v>9</v>
      </c>
      <c r="B13" s="38" t="s">
        <v>243</v>
      </c>
      <c r="C13" s="37"/>
      <c r="D13" s="37">
        <v>1</v>
      </c>
    </row>
    <row r="14" spans="1:4" ht="25.5" x14ac:dyDescent="0.2">
      <c r="A14" s="39">
        <v>10</v>
      </c>
      <c r="B14" s="38" t="s">
        <v>242</v>
      </c>
      <c r="C14" s="37">
        <v>1</v>
      </c>
      <c r="D14" s="37"/>
    </row>
    <row r="15" spans="1:4" x14ac:dyDescent="0.2">
      <c r="A15" s="39">
        <v>11</v>
      </c>
      <c r="B15" s="38" t="s">
        <v>241</v>
      </c>
      <c r="C15" s="37">
        <v>1</v>
      </c>
      <c r="D15" s="37"/>
    </row>
    <row r="16" spans="1:4" x14ac:dyDescent="0.2">
      <c r="A16" s="39">
        <v>12</v>
      </c>
      <c r="B16" s="38" t="s">
        <v>240</v>
      </c>
      <c r="C16" s="37">
        <v>1</v>
      </c>
      <c r="D16" s="37"/>
    </row>
    <row r="17" spans="1:5" x14ac:dyDescent="0.2">
      <c r="A17" s="39">
        <v>13</v>
      </c>
      <c r="B17" s="38" t="s">
        <v>239</v>
      </c>
      <c r="C17" s="37"/>
      <c r="D17" s="37">
        <v>1</v>
      </c>
    </row>
    <row r="18" spans="1:5" x14ac:dyDescent="0.2">
      <c r="A18" s="39">
        <v>14</v>
      </c>
      <c r="B18" s="38" t="s">
        <v>238</v>
      </c>
      <c r="C18" s="37"/>
      <c r="D18" s="37">
        <v>1</v>
      </c>
    </row>
    <row r="19" spans="1:5" x14ac:dyDescent="0.2">
      <c r="A19" s="39">
        <v>15</v>
      </c>
      <c r="B19" s="38" t="s">
        <v>237</v>
      </c>
      <c r="C19" s="37"/>
      <c r="D19" s="37">
        <v>1</v>
      </c>
    </row>
    <row r="20" spans="1:5" x14ac:dyDescent="0.2">
      <c r="A20" s="39">
        <v>16</v>
      </c>
      <c r="B20" s="38" t="s">
        <v>236</v>
      </c>
      <c r="C20" s="37">
        <v>1</v>
      </c>
      <c r="D20" s="37"/>
    </row>
    <row r="21" spans="1:5" x14ac:dyDescent="0.2">
      <c r="A21" s="39">
        <v>17</v>
      </c>
      <c r="B21" s="38" t="s">
        <v>235</v>
      </c>
      <c r="C21" s="37"/>
      <c r="D21" s="37">
        <v>1</v>
      </c>
    </row>
    <row r="22" spans="1:5" x14ac:dyDescent="0.2">
      <c r="A22" s="39">
        <v>18</v>
      </c>
      <c r="B22" s="38" t="s">
        <v>234</v>
      </c>
      <c r="C22" s="37"/>
      <c r="D22" s="37">
        <v>1</v>
      </c>
    </row>
    <row r="23" spans="1:5" x14ac:dyDescent="0.2">
      <c r="B23" s="35" t="s">
        <v>233</v>
      </c>
      <c r="C23" s="220">
        <v>7</v>
      </c>
      <c r="D23" s="220"/>
    </row>
    <row r="24" spans="1:5" x14ac:dyDescent="0.2">
      <c r="B24" s="36" t="s">
        <v>232</v>
      </c>
      <c r="C24" s="215">
        <v>11</v>
      </c>
      <c r="D24" s="215"/>
    </row>
    <row r="25" spans="1:5" x14ac:dyDescent="0.2">
      <c r="B25" s="35" t="s">
        <v>231</v>
      </c>
      <c r="C25" s="216" t="str">
        <f>+IF(AND(C23&gt;=1,C23&lt;=5),"3", IF(AND(C23&gt;=6,C23&lt;=11), "4", IF(AND(C23&gt;=12,C23&lt;=18), "5", "Revisar")))</f>
        <v>4</v>
      </c>
      <c r="D25" s="216"/>
      <c r="E25" s="216"/>
    </row>
  </sheetData>
  <sheetProtection algorithmName="SHA-512" hashValue="+9AbyT2027ADboexPjogfDDW0j3DRrZPjMJR2EcTWs9VDlVwRPYjUajI1X3QmtaOF1x6ITT7gP5clBmNmBP5KA==" saltValue="MqccbFJ+pRqbbmyiy8Uvn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N1" sqref="N1"/>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8" width="12.28515625" style="34"/>
    <col min="9" max="13" width="0" style="34" hidden="1" customWidth="1"/>
    <col min="14" max="16384" width="12.28515625" style="34"/>
  </cols>
  <sheetData>
    <row r="1" spans="1:4" ht="16.5" customHeight="1" x14ac:dyDescent="0.2">
      <c r="A1" s="217" t="s">
        <v>257</v>
      </c>
      <c r="B1" s="217"/>
      <c r="C1" s="217"/>
      <c r="D1" s="217"/>
    </row>
    <row r="2" spans="1:4" ht="34.5" customHeight="1" x14ac:dyDescent="0.2">
      <c r="A2" s="218" t="str">
        <f>'Mapa de riesgos v2'!L16</f>
        <v>Omision de hallazgos por auditorias internas que afectan la prestacion de los servicios</v>
      </c>
      <c r="B2" s="218"/>
      <c r="C2" s="218"/>
      <c r="D2" s="218"/>
    </row>
    <row r="3" spans="1:4" x14ac:dyDescent="0.2">
      <c r="A3" s="219" t="s">
        <v>256</v>
      </c>
      <c r="B3" s="219" t="s">
        <v>255</v>
      </c>
      <c r="C3" s="219" t="s">
        <v>254</v>
      </c>
      <c r="D3" s="219"/>
    </row>
    <row r="4" spans="1:4" ht="33" customHeight="1" x14ac:dyDescent="0.2">
      <c r="A4" s="219"/>
      <c r="B4" s="219"/>
      <c r="C4" s="78" t="s">
        <v>253</v>
      </c>
      <c r="D4" s="78" t="s">
        <v>252</v>
      </c>
    </row>
    <row r="5" spans="1:4" x14ac:dyDescent="0.2">
      <c r="A5" s="39">
        <v>1</v>
      </c>
      <c r="B5" s="38" t="s">
        <v>251</v>
      </c>
      <c r="C5" s="37">
        <v>1</v>
      </c>
      <c r="D5" s="37"/>
    </row>
    <row r="6" spans="1:4" ht="17.25" customHeight="1" x14ac:dyDescent="0.2">
      <c r="A6" s="39">
        <v>2</v>
      </c>
      <c r="B6" s="38" t="s">
        <v>250</v>
      </c>
      <c r="C6" s="37">
        <v>1</v>
      </c>
      <c r="D6" s="37"/>
    </row>
    <row r="7" spans="1:4" x14ac:dyDescent="0.2">
      <c r="A7" s="39">
        <v>3</v>
      </c>
      <c r="B7" s="38" t="s">
        <v>249</v>
      </c>
      <c r="C7" s="37">
        <v>1</v>
      </c>
      <c r="D7" s="37"/>
    </row>
    <row r="8" spans="1:4" ht="25.5" x14ac:dyDescent="0.2">
      <c r="A8" s="39">
        <v>4</v>
      </c>
      <c r="B8" s="38" t="s">
        <v>248</v>
      </c>
      <c r="C8" s="37">
        <v>1</v>
      </c>
      <c r="D8" s="37"/>
    </row>
    <row r="9" spans="1:4" x14ac:dyDescent="0.2">
      <c r="A9" s="39">
        <v>5</v>
      </c>
      <c r="B9" s="38" t="s">
        <v>247</v>
      </c>
      <c r="C9" s="37">
        <v>1</v>
      </c>
      <c r="D9" s="37"/>
    </row>
    <row r="10" spans="1:4" x14ac:dyDescent="0.2">
      <c r="A10" s="39">
        <v>6</v>
      </c>
      <c r="B10" s="38" t="s">
        <v>246</v>
      </c>
      <c r="C10" s="37">
        <v>1</v>
      </c>
      <c r="D10" s="37"/>
    </row>
    <row r="11" spans="1:4" x14ac:dyDescent="0.2">
      <c r="A11" s="39">
        <v>7</v>
      </c>
      <c r="B11" s="38" t="s">
        <v>245</v>
      </c>
      <c r="C11" s="37">
        <v>1</v>
      </c>
      <c r="D11" s="37"/>
    </row>
    <row r="12" spans="1:4" ht="25.5" x14ac:dyDescent="0.2">
      <c r="A12" s="39">
        <v>8</v>
      </c>
      <c r="B12" s="38" t="s">
        <v>244</v>
      </c>
      <c r="C12" s="37">
        <v>1</v>
      </c>
      <c r="D12" s="37"/>
    </row>
    <row r="13" spans="1:4" x14ac:dyDescent="0.2">
      <c r="A13" s="39">
        <v>9</v>
      </c>
      <c r="B13" s="38" t="s">
        <v>243</v>
      </c>
      <c r="C13" s="37">
        <v>1</v>
      </c>
      <c r="D13" s="37"/>
    </row>
    <row r="14" spans="1:4" ht="25.5" x14ac:dyDescent="0.2">
      <c r="A14" s="39">
        <v>10</v>
      </c>
      <c r="B14" s="38" t="s">
        <v>242</v>
      </c>
      <c r="C14" s="37">
        <v>1</v>
      </c>
      <c r="D14" s="37"/>
    </row>
    <row r="15" spans="1:4" x14ac:dyDescent="0.2">
      <c r="A15" s="39">
        <v>11</v>
      </c>
      <c r="B15" s="38" t="s">
        <v>241</v>
      </c>
      <c r="C15" s="37">
        <v>1</v>
      </c>
      <c r="D15" s="37"/>
    </row>
    <row r="16" spans="1:4" x14ac:dyDescent="0.2">
      <c r="A16" s="39">
        <v>12</v>
      </c>
      <c r="B16" s="38" t="s">
        <v>240</v>
      </c>
      <c r="C16" s="37">
        <v>1</v>
      </c>
      <c r="D16" s="37"/>
    </row>
    <row r="17" spans="1:5" x14ac:dyDescent="0.2">
      <c r="A17" s="39">
        <v>13</v>
      </c>
      <c r="B17" s="38" t="s">
        <v>239</v>
      </c>
      <c r="C17" s="37">
        <v>1</v>
      </c>
      <c r="D17" s="37"/>
    </row>
    <row r="18" spans="1:5" x14ac:dyDescent="0.2">
      <c r="A18" s="39">
        <v>14</v>
      </c>
      <c r="B18" s="38" t="s">
        <v>238</v>
      </c>
      <c r="C18" s="37">
        <v>1</v>
      </c>
      <c r="D18" s="37"/>
    </row>
    <row r="19" spans="1:5" x14ac:dyDescent="0.2">
      <c r="A19" s="39">
        <v>15</v>
      </c>
      <c r="B19" s="38" t="s">
        <v>237</v>
      </c>
      <c r="C19" s="37">
        <v>1</v>
      </c>
      <c r="D19" s="37"/>
    </row>
    <row r="20" spans="1:5" x14ac:dyDescent="0.2">
      <c r="A20" s="39">
        <v>16</v>
      </c>
      <c r="B20" s="38" t="s">
        <v>236</v>
      </c>
      <c r="C20" s="37"/>
      <c r="D20" s="37">
        <v>1</v>
      </c>
    </row>
    <row r="21" spans="1:5" x14ac:dyDescent="0.2">
      <c r="A21" s="39">
        <v>17</v>
      </c>
      <c r="B21" s="38" t="s">
        <v>235</v>
      </c>
      <c r="C21" s="37">
        <v>1</v>
      </c>
      <c r="D21" s="37"/>
    </row>
    <row r="22" spans="1:5" x14ac:dyDescent="0.2">
      <c r="A22" s="39">
        <v>18</v>
      </c>
      <c r="B22" s="38" t="s">
        <v>234</v>
      </c>
      <c r="C22" s="37">
        <v>1</v>
      </c>
      <c r="D22" s="37"/>
    </row>
    <row r="23" spans="1:5" x14ac:dyDescent="0.2">
      <c r="B23" s="35" t="s">
        <v>233</v>
      </c>
      <c r="C23" s="220">
        <v>17</v>
      </c>
      <c r="D23" s="220"/>
    </row>
    <row r="24" spans="1:5" x14ac:dyDescent="0.2">
      <c r="B24" s="36" t="s">
        <v>232</v>
      </c>
      <c r="C24" s="215">
        <v>1</v>
      </c>
      <c r="D24" s="215"/>
    </row>
    <row r="25" spans="1:5" x14ac:dyDescent="0.2">
      <c r="B25" s="35" t="s">
        <v>231</v>
      </c>
      <c r="C25" s="216" t="str">
        <f>+IF(AND(C23&gt;=1,C23&lt;=5),"3", IF(AND(C23&gt;=6,C23&lt;=11), "4", IF(AND(C23&gt;=12,C23&lt;=18), "5", "Revisar")))</f>
        <v>5</v>
      </c>
      <c r="D25" s="216"/>
      <c r="E25" s="216"/>
    </row>
  </sheetData>
  <sheetProtection algorithmName="SHA-512" hashValue="wa/AL0p4Rx9a1kISiY7D/1UlqZjz0Z6BSIgowEMnXvd/QF+l6CT67LKfdCdpcVWGFOBBAUTXzKZd6C5LOnPq4Q==" saltValue="xIhVu2rPfXdBzB3O5g54Pw=="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election activeCell="I14" sqref="I14"/>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16384" width="12.28515625" style="34"/>
  </cols>
  <sheetData>
    <row r="1" spans="1:4" ht="16.5" customHeight="1" x14ac:dyDescent="0.2">
      <c r="A1" s="217" t="s">
        <v>257</v>
      </c>
      <c r="B1" s="217"/>
      <c r="C1" s="217"/>
      <c r="D1" s="217"/>
    </row>
    <row r="2" spans="1:4" ht="34.5" customHeight="1" x14ac:dyDescent="0.2">
      <c r="A2" s="218" t="s">
        <v>343</v>
      </c>
      <c r="B2" s="218"/>
      <c r="C2" s="218"/>
      <c r="D2" s="218"/>
    </row>
    <row r="3" spans="1:4" x14ac:dyDescent="0.2">
      <c r="A3" s="219" t="s">
        <v>256</v>
      </c>
      <c r="B3" s="219" t="s">
        <v>255</v>
      </c>
      <c r="C3" s="219" t="s">
        <v>254</v>
      </c>
      <c r="D3" s="219"/>
    </row>
    <row r="4" spans="1:4" x14ac:dyDescent="0.2">
      <c r="A4" s="219"/>
      <c r="B4" s="219"/>
      <c r="C4" s="40" t="s">
        <v>253</v>
      </c>
      <c r="D4" s="40" t="s">
        <v>252</v>
      </c>
    </row>
    <row r="5" spans="1:4" x14ac:dyDescent="0.2">
      <c r="A5" s="39">
        <v>1</v>
      </c>
      <c r="B5" s="38" t="s">
        <v>251</v>
      </c>
      <c r="C5" s="37">
        <v>1</v>
      </c>
      <c r="D5" s="37"/>
    </row>
    <row r="6" spans="1:4" ht="17.25" customHeight="1" x14ac:dyDescent="0.2">
      <c r="A6" s="39">
        <v>2</v>
      </c>
      <c r="B6" s="38" t="s">
        <v>250</v>
      </c>
      <c r="C6" s="37">
        <v>1</v>
      </c>
      <c r="D6" s="37"/>
    </row>
    <row r="7" spans="1:4" x14ac:dyDescent="0.2">
      <c r="A7" s="39">
        <v>3</v>
      </c>
      <c r="B7" s="38" t="s">
        <v>249</v>
      </c>
      <c r="C7" s="37">
        <v>1</v>
      </c>
      <c r="D7" s="37"/>
    </row>
    <row r="8" spans="1:4" ht="25.5" x14ac:dyDescent="0.2">
      <c r="A8" s="39">
        <v>4</v>
      </c>
      <c r="B8" s="38" t="s">
        <v>248</v>
      </c>
      <c r="C8" s="37"/>
      <c r="D8" s="37">
        <v>1</v>
      </c>
    </row>
    <row r="9" spans="1:4" x14ac:dyDescent="0.2">
      <c r="A9" s="39">
        <v>5</v>
      </c>
      <c r="B9" s="38" t="s">
        <v>247</v>
      </c>
      <c r="C9" s="37">
        <v>1</v>
      </c>
      <c r="D9" s="37"/>
    </row>
    <row r="10" spans="1:4" x14ac:dyDescent="0.2">
      <c r="A10" s="39">
        <v>6</v>
      </c>
      <c r="B10" s="38" t="s">
        <v>246</v>
      </c>
      <c r="C10" s="37">
        <v>1</v>
      </c>
      <c r="D10" s="37"/>
    </row>
    <row r="11" spans="1:4" x14ac:dyDescent="0.2">
      <c r="A11" s="39">
        <v>7</v>
      </c>
      <c r="B11" s="38" t="s">
        <v>245</v>
      </c>
      <c r="C11" s="37">
        <v>1</v>
      </c>
      <c r="D11" s="37"/>
    </row>
    <row r="12" spans="1:4" ht="25.5" x14ac:dyDescent="0.2">
      <c r="A12" s="39">
        <v>8</v>
      </c>
      <c r="B12" s="38" t="s">
        <v>244</v>
      </c>
      <c r="C12" s="37"/>
      <c r="D12" s="37">
        <v>1</v>
      </c>
    </row>
    <row r="13" spans="1:4" x14ac:dyDescent="0.2">
      <c r="A13" s="39">
        <v>9</v>
      </c>
      <c r="B13" s="38" t="s">
        <v>243</v>
      </c>
      <c r="C13" s="37">
        <v>1</v>
      </c>
      <c r="D13" s="37"/>
    </row>
    <row r="14" spans="1:4" ht="25.5" x14ac:dyDescent="0.2">
      <c r="A14" s="39">
        <v>10</v>
      </c>
      <c r="B14" s="38" t="s">
        <v>242</v>
      </c>
      <c r="C14" s="37">
        <v>1</v>
      </c>
      <c r="D14" s="37"/>
    </row>
    <row r="15" spans="1:4" x14ac:dyDescent="0.2">
      <c r="A15" s="39">
        <v>11</v>
      </c>
      <c r="B15" s="38" t="s">
        <v>241</v>
      </c>
      <c r="C15" s="37">
        <v>1</v>
      </c>
      <c r="D15" s="37"/>
    </row>
    <row r="16" spans="1:4" x14ac:dyDescent="0.2">
      <c r="A16" s="39">
        <v>12</v>
      </c>
      <c r="B16" s="38" t="s">
        <v>240</v>
      </c>
      <c r="C16" s="37">
        <v>1</v>
      </c>
      <c r="D16" s="37"/>
    </row>
    <row r="17" spans="1:5" x14ac:dyDescent="0.2">
      <c r="A17" s="39">
        <v>13</v>
      </c>
      <c r="B17" s="38" t="s">
        <v>239</v>
      </c>
      <c r="C17" s="37">
        <v>1</v>
      </c>
      <c r="D17" s="37"/>
    </row>
    <row r="18" spans="1:5" x14ac:dyDescent="0.2">
      <c r="A18" s="39">
        <v>14</v>
      </c>
      <c r="B18" s="38" t="s">
        <v>238</v>
      </c>
      <c r="C18" s="37">
        <v>1</v>
      </c>
      <c r="D18" s="37"/>
    </row>
    <row r="19" spans="1:5" x14ac:dyDescent="0.2">
      <c r="A19" s="39">
        <v>15</v>
      </c>
      <c r="B19" s="38" t="s">
        <v>237</v>
      </c>
      <c r="C19" s="37"/>
      <c r="D19" s="37">
        <v>1</v>
      </c>
    </row>
    <row r="20" spans="1:5" x14ac:dyDescent="0.2">
      <c r="A20" s="39">
        <v>16</v>
      </c>
      <c r="B20" s="38" t="s">
        <v>236</v>
      </c>
      <c r="C20" s="37"/>
      <c r="D20" s="37">
        <v>1</v>
      </c>
    </row>
    <row r="21" spans="1:5" x14ac:dyDescent="0.2">
      <c r="A21" s="39">
        <v>17</v>
      </c>
      <c r="B21" s="38" t="s">
        <v>235</v>
      </c>
      <c r="C21" s="37"/>
      <c r="D21" s="37">
        <v>1</v>
      </c>
    </row>
    <row r="22" spans="1:5" x14ac:dyDescent="0.2">
      <c r="A22" s="39">
        <v>18</v>
      </c>
      <c r="B22" s="38" t="s">
        <v>234</v>
      </c>
      <c r="C22" s="37"/>
      <c r="D22" s="37">
        <v>1</v>
      </c>
    </row>
    <row r="23" spans="1:5" x14ac:dyDescent="0.2">
      <c r="B23" s="35" t="s">
        <v>233</v>
      </c>
      <c r="C23" s="220">
        <f>+COUNT(C5:C22)</f>
        <v>12</v>
      </c>
      <c r="D23" s="220"/>
    </row>
    <row r="24" spans="1:5" x14ac:dyDescent="0.2">
      <c r="B24" s="36" t="s">
        <v>232</v>
      </c>
      <c r="C24" s="215">
        <f>+COUNT(D5:D22)</f>
        <v>6</v>
      </c>
      <c r="D24" s="215"/>
    </row>
    <row r="25" spans="1:5" x14ac:dyDescent="0.2">
      <c r="B25" s="35" t="s">
        <v>231</v>
      </c>
      <c r="C25" s="216" t="str">
        <f>+IF(AND(C23&gt;=1,C23&lt;=5),"3", IF(AND(C23&gt;=6,C23&lt;=11), "4", IF(AND(C23&gt;=12,C23&lt;=18), "5", "Revisar")))</f>
        <v>5</v>
      </c>
      <c r="D25" s="216"/>
      <c r="E25" s="216"/>
    </row>
  </sheetData>
  <sheetProtection algorithmName="SHA-512" hashValue="3QlB4Pr/w6/48/ZcIIm+ZoNVndDdPkL4KXWdem0T9dzYBv+BIeSLgNeT27Bp58g7rVxOp0SakxEJYQ0Oo58DWQ==" saltValue="axv5fkutI72EXinmUxnP5Q==" spinCount="100000" sheet="1" objects="1" scenarios="1"/>
  <mergeCells count="8">
    <mergeCell ref="C24:D24"/>
    <mergeCell ref="C25:E25"/>
    <mergeCell ref="A1:D1"/>
    <mergeCell ref="A2:D2"/>
    <mergeCell ref="A3:A4"/>
    <mergeCell ref="B3:B4"/>
    <mergeCell ref="C3:D3"/>
    <mergeCell ref="C23:D23"/>
  </mergeCells>
  <pageMargins left="0.75" right="0.75" top="1" bottom="1" header="0.5" footer="0.5"/>
  <pageSetup paperSize="12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H12" sqref="H12"/>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16384" width="12.28515625" style="34"/>
  </cols>
  <sheetData>
    <row r="1" spans="1:4" ht="16.5" customHeight="1" x14ac:dyDescent="0.2">
      <c r="A1" s="217" t="s">
        <v>257</v>
      </c>
      <c r="B1" s="217"/>
      <c r="C1" s="217"/>
      <c r="D1" s="217"/>
    </row>
    <row r="2" spans="1:4" ht="34.5" customHeight="1" x14ac:dyDescent="0.2">
      <c r="A2" s="218" t="s">
        <v>353</v>
      </c>
      <c r="B2" s="218"/>
      <c r="C2" s="218"/>
      <c r="D2" s="218"/>
    </row>
    <row r="3" spans="1:4" x14ac:dyDescent="0.2">
      <c r="A3" s="219" t="s">
        <v>256</v>
      </c>
      <c r="B3" s="219" t="s">
        <v>255</v>
      </c>
      <c r="C3" s="219" t="s">
        <v>254</v>
      </c>
      <c r="D3" s="219"/>
    </row>
    <row r="4" spans="1:4" x14ac:dyDescent="0.2">
      <c r="A4" s="219"/>
      <c r="B4" s="219"/>
      <c r="C4" s="69" t="s">
        <v>253</v>
      </c>
      <c r="D4" s="69" t="s">
        <v>252</v>
      </c>
    </row>
    <row r="5" spans="1:4" x14ac:dyDescent="0.2">
      <c r="A5" s="39">
        <v>1</v>
      </c>
      <c r="B5" s="38" t="s">
        <v>251</v>
      </c>
      <c r="C5" s="37">
        <v>1</v>
      </c>
      <c r="D5" s="37"/>
    </row>
    <row r="6" spans="1:4" ht="17.25" customHeight="1" x14ac:dyDescent="0.2">
      <c r="A6" s="39">
        <v>2</v>
      </c>
      <c r="B6" s="38" t="s">
        <v>250</v>
      </c>
      <c r="C6" s="37"/>
      <c r="D6" s="37">
        <v>1</v>
      </c>
    </row>
    <row r="7" spans="1:4" x14ac:dyDescent="0.2">
      <c r="A7" s="39">
        <v>3</v>
      </c>
      <c r="B7" s="38" t="s">
        <v>249</v>
      </c>
      <c r="C7" s="37">
        <v>1</v>
      </c>
      <c r="D7" s="37"/>
    </row>
    <row r="8" spans="1:4" ht="25.5" x14ac:dyDescent="0.2">
      <c r="A8" s="39">
        <v>4</v>
      </c>
      <c r="B8" s="38" t="s">
        <v>248</v>
      </c>
      <c r="C8" s="37"/>
      <c r="D8" s="37">
        <v>1</v>
      </c>
    </row>
    <row r="9" spans="1:4" x14ac:dyDescent="0.2">
      <c r="A9" s="39">
        <v>5</v>
      </c>
      <c r="B9" s="38" t="s">
        <v>247</v>
      </c>
      <c r="C9" s="37"/>
      <c r="D9" s="37">
        <v>1</v>
      </c>
    </row>
    <row r="10" spans="1:4" x14ac:dyDescent="0.2">
      <c r="A10" s="39">
        <v>6</v>
      </c>
      <c r="B10" s="38" t="s">
        <v>246</v>
      </c>
      <c r="C10" s="37"/>
      <c r="D10" s="37">
        <v>1</v>
      </c>
    </row>
    <row r="11" spans="1:4" x14ac:dyDescent="0.2">
      <c r="A11" s="39">
        <v>7</v>
      </c>
      <c r="B11" s="38" t="s">
        <v>245</v>
      </c>
      <c r="C11" s="37">
        <v>1</v>
      </c>
      <c r="D11" s="37"/>
    </row>
    <row r="12" spans="1:4" ht="25.5" x14ac:dyDescent="0.2">
      <c r="A12" s="39">
        <v>8</v>
      </c>
      <c r="B12" s="38" t="s">
        <v>244</v>
      </c>
      <c r="C12" s="37">
        <v>1</v>
      </c>
      <c r="D12" s="37"/>
    </row>
    <row r="13" spans="1:4" x14ac:dyDescent="0.2">
      <c r="A13" s="39">
        <v>9</v>
      </c>
      <c r="B13" s="38" t="s">
        <v>243</v>
      </c>
      <c r="C13" s="37"/>
      <c r="D13" s="37">
        <v>1</v>
      </c>
    </row>
    <row r="14" spans="1:4" ht="25.5" x14ac:dyDescent="0.2">
      <c r="A14" s="39">
        <v>10</v>
      </c>
      <c r="B14" s="38" t="s">
        <v>242</v>
      </c>
      <c r="C14" s="37"/>
      <c r="D14" s="37">
        <v>1</v>
      </c>
    </row>
    <row r="15" spans="1:4" x14ac:dyDescent="0.2">
      <c r="A15" s="39">
        <v>11</v>
      </c>
      <c r="B15" s="38" t="s">
        <v>241</v>
      </c>
      <c r="C15" s="37"/>
      <c r="D15" s="37">
        <v>1</v>
      </c>
    </row>
    <row r="16" spans="1:4" x14ac:dyDescent="0.2">
      <c r="A16" s="39">
        <v>12</v>
      </c>
      <c r="B16" s="38" t="s">
        <v>240</v>
      </c>
      <c r="C16" s="37"/>
      <c r="D16" s="37">
        <v>1</v>
      </c>
    </row>
    <row r="17" spans="1:5" x14ac:dyDescent="0.2">
      <c r="A17" s="39">
        <v>13</v>
      </c>
      <c r="B17" s="38" t="s">
        <v>239</v>
      </c>
      <c r="C17" s="37">
        <v>1</v>
      </c>
      <c r="D17" s="37"/>
    </row>
    <row r="18" spans="1:5" x14ac:dyDescent="0.2">
      <c r="A18" s="39">
        <v>14</v>
      </c>
      <c r="B18" s="38" t="s">
        <v>238</v>
      </c>
      <c r="C18" s="37">
        <v>1</v>
      </c>
      <c r="D18" s="37"/>
    </row>
    <row r="19" spans="1:5" x14ac:dyDescent="0.2">
      <c r="A19" s="39">
        <v>15</v>
      </c>
      <c r="B19" s="38" t="s">
        <v>237</v>
      </c>
      <c r="C19" s="37"/>
      <c r="D19" s="37">
        <v>1</v>
      </c>
    </row>
    <row r="20" spans="1:5" x14ac:dyDescent="0.2">
      <c r="A20" s="39">
        <v>16</v>
      </c>
      <c r="B20" s="38" t="s">
        <v>236</v>
      </c>
      <c r="C20" s="37"/>
      <c r="D20" s="37">
        <v>1</v>
      </c>
    </row>
    <row r="21" spans="1:5" x14ac:dyDescent="0.2">
      <c r="A21" s="39">
        <v>17</v>
      </c>
      <c r="B21" s="38" t="s">
        <v>235</v>
      </c>
      <c r="C21" s="37"/>
      <c r="D21" s="37">
        <v>1</v>
      </c>
    </row>
    <row r="22" spans="1:5" x14ac:dyDescent="0.2">
      <c r="A22" s="39">
        <v>18</v>
      </c>
      <c r="B22" s="38" t="s">
        <v>234</v>
      </c>
      <c r="C22" s="37"/>
      <c r="D22" s="37">
        <v>1</v>
      </c>
    </row>
    <row r="23" spans="1:5" x14ac:dyDescent="0.2">
      <c r="B23" s="35" t="s">
        <v>233</v>
      </c>
      <c r="C23" s="220">
        <f>+COUNT(C5:C22)</f>
        <v>6</v>
      </c>
      <c r="D23" s="220"/>
    </row>
    <row r="24" spans="1:5" x14ac:dyDescent="0.2">
      <c r="B24" s="36" t="s">
        <v>232</v>
      </c>
      <c r="C24" s="215">
        <f>+COUNT(D5:D22)</f>
        <v>12</v>
      </c>
      <c r="D24" s="215"/>
    </row>
    <row r="25" spans="1:5" x14ac:dyDescent="0.2">
      <c r="B25" s="35" t="s">
        <v>231</v>
      </c>
      <c r="C25" s="216" t="str">
        <f>+IF(AND(C23&gt;=1,C23&lt;=5),"3", IF(AND(C23&gt;=6,C23&lt;=11), "4", IF(AND(C23&gt;=12,C23&lt;=18), "5", "Revisar")))</f>
        <v>4</v>
      </c>
      <c r="D25" s="216"/>
      <c r="E25" s="216"/>
    </row>
  </sheetData>
  <sheetProtection algorithmName="SHA-512" hashValue="hOIGQSNsBKSoDRgJWsExQ916wqK7bNWTJKdTfYWpOmNKhxm6C+kC4mHMrdoC//HbO+TicVUVtJaSvU8kgKnFCQ==" saltValue="L8vUamN8Sdw5CGXf0RtJ8Q=="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election activeCell="J14" sqref="J14"/>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16384" width="12.28515625" style="34"/>
  </cols>
  <sheetData>
    <row r="1" spans="1:4" ht="16.5" customHeight="1" x14ac:dyDescent="0.2">
      <c r="A1" s="217" t="s">
        <v>257</v>
      </c>
      <c r="B1" s="217"/>
      <c r="C1" s="217"/>
      <c r="D1" s="217"/>
    </row>
    <row r="2" spans="1:4" ht="34.5" customHeight="1" x14ac:dyDescent="0.2">
      <c r="A2" s="218" t="s">
        <v>361</v>
      </c>
      <c r="B2" s="218"/>
      <c r="C2" s="218"/>
      <c r="D2" s="218"/>
    </row>
    <row r="3" spans="1:4" x14ac:dyDescent="0.2">
      <c r="A3" s="219" t="s">
        <v>256</v>
      </c>
      <c r="B3" s="219" t="s">
        <v>255</v>
      </c>
      <c r="C3" s="219" t="s">
        <v>254</v>
      </c>
      <c r="D3" s="219"/>
    </row>
    <row r="4" spans="1:4" x14ac:dyDescent="0.2">
      <c r="A4" s="219"/>
      <c r="B4" s="219"/>
      <c r="C4" s="51" t="s">
        <v>253</v>
      </c>
      <c r="D4" s="51" t="s">
        <v>252</v>
      </c>
    </row>
    <row r="5" spans="1:4" x14ac:dyDescent="0.2">
      <c r="A5" s="39">
        <v>1</v>
      </c>
      <c r="B5" s="38" t="s">
        <v>251</v>
      </c>
      <c r="C5" s="37">
        <v>1</v>
      </c>
      <c r="D5" s="37"/>
    </row>
    <row r="6" spans="1:4" ht="17.25" customHeight="1" x14ac:dyDescent="0.2">
      <c r="A6" s="39">
        <v>2</v>
      </c>
      <c r="B6" s="38" t="s">
        <v>250</v>
      </c>
      <c r="C6" s="37">
        <v>1</v>
      </c>
      <c r="D6" s="37"/>
    </row>
    <row r="7" spans="1:4" x14ac:dyDescent="0.2">
      <c r="A7" s="39">
        <v>3</v>
      </c>
      <c r="B7" s="38" t="s">
        <v>249</v>
      </c>
      <c r="C7" s="37"/>
      <c r="D7" s="37">
        <v>1</v>
      </c>
    </row>
    <row r="8" spans="1:4" ht="25.5" x14ac:dyDescent="0.2">
      <c r="A8" s="39">
        <v>4</v>
      </c>
      <c r="B8" s="38" t="s">
        <v>248</v>
      </c>
      <c r="C8" s="37"/>
      <c r="D8" s="37">
        <v>1</v>
      </c>
    </row>
    <row r="9" spans="1:4" x14ac:dyDescent="0.2">
      <c r="A9" s="39">
        <v>5</v>
      </c>
      <c r="B9" s="38" t="s">
        <v>247</v>
      </c>
      <c r="C9" s="37">
        <v>1</v>
      </c>
      <c r="D9" s="37"/>
    </row>
    <row r="10" spans="1:4" x14ac:dyDescent="0.2">
      <c r="A10" s="39">
        <v>6</v>
      </c>
      <c r="B10" s="38" t="s">
        <v>246</v>
      </c>
      <c r="C10" s="37">
        <v>1</v>
      </c>
      <c r="D10" s="37"/>
    </row>
    <row r="11" spans="1:4" x14ac:dyDescent="0.2">
      <c r="A11" s="39">
        <v>7</v>
      </c>
      <c r="B11" s="38" t="s">
        <v>245</v>
      </c>
      <c r="C11" s="37">
        <v>1</v>
      </c>
      <c r="D11" s="37"/>
    </row>
    <row r="12" spans="1:4" ht="25.5" x14ac:dyDescent="0.2">
      <c r="A12" s="39">
        <v>8</v>
      </c>
      <c r="B12" s="38" t="s">
        <v>244</v>
      </c>
      <c r="C12" s="37"/>
      <c r="D12" s="37">
        <v>1</v>
      </c>
    </row>
    <row r="13" spans="1:4" x14ac:dyDescent="0.2">
      <c r="A13" s="39">
        <v>9</v>
      </c>
      <c r="B13" s="38" t="s">
        <v>243</v>
      </c>
      <c r="C13" s="37">
        <v>1</v>
      </c>
      <c r="D13" s="37"/>
    </row>
    <row r="14" spans="1:4" ht="25.5" x14ac:dyDescent="0.2">
      <c r="A14" s="39">
        <v>10</v>
      </c>
      <c r="B14" s="38" t="s">
        <v>242</v>
      </c>
      <c r="C14" s="37">
        <v>1</v>
      </c>
      <c r="D14" s="37"/>
    </row>
    <row r="15" spans="1:4" x14ac:dyDescent="0.2">
      <c r="A15" s="39">
        <v>11</v>
      </c>
      <c r="B15" s="38" t="s">
        <v>241</v>
      </c>
      <c r="C15" s="37">
        <v>1</v>
      </c>
      <c r="D15" s="37"/>
    </row>
    <row r="16" spans="1:4" x14ac:dyDescent="0.2">
      <c r="A16" s="39">
        <v>12</v>
      </c>
      <c r="B16" s="38" t="s">
        <v>240</v>
      </c>
      <c r="C16" s="37">
        <v>1</v>
      </c>
      <c r="D16" s="37"/>
    </row>
    <row r="17" spans="1:5" x14ac:dyDescent="0.2">
      <c r="A17" s="39">
        <v>13</v>
      </c>
      <c r="B17" s="38" t="s">
        <v>239</v>
      </c>
      <c r="C17" s="37">
        <v>1</v>
      </c>
      <c r="D17" s="37"/>
    </row>
    <row r="18" spans="1:5" x14ac:dyDescent="0.2">
      <c r="A18" s="39">
        <v>14</v>
      </c>
      <c r="B18" s="38" t="s">
        <v>238</v>
      </c>
      <c r="C18" s="37">
        <v>1</v>
      </c>
      <c r="D18" s="37"/>
    </row>
    <row r="19" spans="1:5" x14ac:dyDescent="0.2">
      <c r="A19" s="39">
        <v>15</v>
      </c>
      <c r="B19" s="38" t="s">
        <v>237</v>
      </c>
      <c r="C19" s="37">
        <v>1</v>
      </c>
      <c r="D19" s="37"/>
    </row>
    <row r="20" spans="1:5" x14ac:dyDescent="0.2">
      <c r="A20" s="39">
        <v>16</v>
      </c>
      <c r="B20" s="38" t="s">
        <v>236</v>
      </c>
      <c r="C20" s="37"/>
      <c r="D20" s="37">
        <v>1</v>
      </c>
    </row>
    <row r="21" spans="1:5" x14ac:dyDescent="0.2">
      <c r="A21" s="39">
        <v>17</v>
      </c>
      <c r="B21" s="38" t="s">
        <v>235</v>
      </c>
      <c r="C21" s="37"/>
      <c r="D21" s="37">
        <v>1</v>
      </c>
    </row>
    <row r="22" spans="1:5" x14ac:dyDescent="0.2">
      <c r="A22" s="39">
        <v>18</v>
      </c>
      <c r="B22" s="38" t="s">
        <v>234</v>
      </c>
      <c r="C22" s="37"/>
      <c r="D22" s="37">
        <v>1</v>
      </c>
    </row>
    <row r="23" spans="1:5" x14ac:dyDescent="0.2">
      <c r="B23" s="35" t="s">
        <v>233</v>
      </c>
      <c r="C23" s="220">
        <f>+COUNT(C5:C22)</f>
        <v>12</v>
      </c>
      <c r="D23" s="220"/>
    </row>
    <row r="24" spans="1:5" x14ac:dyDescent="0.2">
      <c r="B24" s="36" t="s">
        <v>232</v>
      </c>
      <c r="C24" s="215">
        <f>+COUNT(D5:D22)</f>
        <v>6</v>
      </c>
      <c r="D24" s="215"/>
    </row>
    <row r="25" spans="1:5" x14ac:dyDescent="0.2">
      <c r="B25" s="35" t="s">
        <v>231</v>
      </c>
      <c r="C25" s="216" t="str">
        <f>+IF(AND(C23&gt;=1,C23&lt;=5),"3", IF(AND(C23&gt;=6,C23&lt;=11), "4", IF(AND(C23&gt;=12,C23&lt;=18), "5", "Revisar")))</f>
        <v>5</v>
      </c>
      <c r="D25" s="216"/>
      <c r="E25" s="216"/>
    </row>
  </sheetData>
  <sheetProtection algorithmName="SHA-512" hashValue="PEPzaQVfGVO+7Rjs1Yl04grvaNXZAwSUKllmZB/NxCsjW1miRw6YAOkvnDJThI12cXfmHLS7LyP50DPxzUY8gQ==" saltValue="Yg1JwsQ8eEtsA7uV8gRqUg==" spinCount="100000" sheet="1" objects="1" scenarios="1"/>
  <mergeCells count="8">
    <mergeCell ref="C24:D24"/>
    <mergeCell ref="C25:E25"/>
    <mergeCell ref="A1:D1"/>
    <mergeCell ref="A2:D2"/>
    <mergeCell ref="A3:A4"/>
    <mergeCell ref="B3:B4"/>
    <mergeCell ref="C3:D3"/>
    <mergeCell ref="C23:D23"/>
  </mergeCells>
  <pageMargins left="0.75" right="0.75" top="1" bottom="1" header="0.5" footer="0.5"/>
  <pageSetup paperSize="12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G11" sqref="G11"/>
    </sheetView>
  </sheetViews>
  <sheetFormatPr baseColWidth="10" defaultColWidth="12.28515625" defaultRowHeight="12.75" x14ac:dyDescent="0.2"/>
  <cols>
    <col min="1" max="1" width="4.140625" style="34" customWidth="1"/>
    <col min="2" max="2" width="63.5703125" style="34" customWidth="1"/>
    <col min="3" max="4" width="6.28515625" style="34" customWidth="1"/>
    <col min="5" max="8" width="12.28515625" style="34"/>
    <col min="9" max="13" width="0" style="34" hidden="1" customWidth="1"/>
    <col min="14" max="256" width="12.28515625" style="34"/>
    <col min="257" max="257" width="4.140625" style="34" customWidth="1"/>
    <col min="258" max="258" width="63.5703125" style="34" customWidth="1"/>
    <col min="259" max="260" width="6.28515625" style="34" customWidth="1"/>
    <col min="261" max="264" width="12.28515625" style="34"/>
    <col min="265" max="269" width="0" style="34" hidden="1" customWidth="1"/>
    <col min="270" max="512" width="12.28515625" style="34"/>
    <col min="513" max="513" width="4.140625" style="34" customWidth="1"/>
    <col min="514" max="514" width="63.5703125" style="34" customWidth="1"/>
    <col min="515" max="516" width="6.28515625" style="34" customWidth="1"/>
    <col min="517" max="520" width="12.28515625" style="34"/>
    <col min="521" max="525" width="0" style="34" hidden="1" customWidth="1"/>
    <col min="526" max="768" width="12.28515625" style="34"/>
    <col min="769" max="769" width="4.140625" style="34" customWidth="1"/>
    <col min="770" max="770" width="63.5703125" style="34" customWidth="1"/>
    <col min="771" max="772" width="6.28515625" style="34" customWidth="1"/>
    <col min="773" max="776" width="12.28515625" style="34"/>
    <col min="777" max="781" width="0" style="34" hidden="1" customWidth="1"/>
    <col min="782" max="1024" width="12.28515625" style="34"/>
    <col min="1025" max="1025" width="4.140625" style="34" customWidth="1"/>
    <col min="1026" max="1026" width="63.5703125" style="34" customWidth="1"/>
    <col min="1027" max="1028" width="6.28515625" style="34" customWidth="1"/>
    <col min="1029" max="1032" width="12.28515625" style="34"/>
    <col min="1033" max="1037" width="0" style="34" hidden="1" customWidth="1"/>
    <col min="1038" max="1280" width="12.28515625" style="34"/>
    <col min="1281" max="1281" width="4.140625" style="34" customWidth="1"/>
    <col min="1282" max="1282" width="63.5703125" style="34" customWidth="1"/>
    <col min="1283" max="1284" width="6.28515625" style="34" customWidth="1"/>
    <col min="1285" max="1288" width="12.28515625" style="34"/>
    <col min="1289" max="1293" width="0" style="34" hidden="1" customWidth="1"/>
    <col min="1294" max="1536" width="12.28515625" style="34"/>
    <col min="1537" max="1537" width="4.140625" style="34" customWidth="1"/>
    <col min="1538" max="1538" width="63.5703125" style="34" customWidth="1"/>
    <col min="1539" max="1540" width="6.28515625" style="34" customWidth="1"/>
    <col min="1541" max="1544" width="12.28515625" style="34"/>
    <col min="1545" max="1549" width="0" style="34" hidden="1" customWidth="1"/>
    <col min="1550" max="1792" width="12.28515625" style="34"/>
    <col min="1793" max="1793" width="4.140625" style="34" customWidth="1"/>
    <col min="1794" max="1794" width="63.5703125" style="34" customWidth="1"/>
    <col min="1795" max="1796" width="6.28515625" style="34" customWidth="1"/>
    <col min="1797" max="1800" width="12.28515625" style="34"/>
    <col min="1801" max="1805" width="0" style="34" hidden="1" customWidth="1"/>
    <col min="1806" max="2048" width="12.28515625" style="34"/>
    <col min="2049" max="2049" width="4.140625" style="34" customWidth="1"/>
    <col min="2050" max="2050" width="63.5703125" style="34" customWidth="1"/>
    <col min="2051" max="2052" width="6.28515625" style="34" customWidth="1"/>
    <col min="2053" max="2056" width="12.28515625" style="34"/>
    <col min="2057" max="2061" width="0" style="34" hidden="1" customWidth="1"/>
    <col min="2062" max="2304" width="12.28515625" style="34"/>
    <col min="2305" max="2305" width="4.140625" style="34" customWidth="1"/>
    <col min="2306" max="2306" width="63.5703125" style="34" customWidth="1"/>
    <col min="2307" max="2308" width="6.28515625" style="34" customWidth="1"/>
    <col min="2309" max="2312" width="12.28515625" style="34"/>
    <col min="2313" max="2317" width="0" style="34" hidden="1" customWidth="1"/>
    <col min="2318" max="2560" width="12.28515625" style="34"/>
    <col min="2561" max="2561" width="4.140625" style="34" customWidth="1"/>
    <col min="2562" max="2562" width="63.5703125" style="34" customWidth="1"/>
    <col min="2563" max="2564" width="6.28515625" style="34" customWidth="1"/>
    <col min="2565" max="2568" width="12.28515625" style="34"/>
    <col min="2569" max="2573" width="0" style="34" hidden="1" customWidth="1"/>
    <col min="2574" max="2816" width="12.28515625" style="34"/>
    <col min="2817" max="2817" width="4.140625" style="34" customWidth="1"/>
    <col min="2818" max="2818" width="63.5703125" style="34" customWidth="1"/>
    <col min="2819" max="2820" width="6.28515625" style="34" customWidth="1"/>
    <col min="2821" max="2824" width="12.28515625" style="34"/>
    <col min="2825" max="2829" width="0" style="34" hidden="1" customWidth="1"/>
    <col min="2830" max="3072" width="12.28515625" style="34"/>
    <col min="3073" max="3073" width="4.140625" style="34" customWidth="1"/>
    <col min="3074" max="3074" width="63.5703125" style="34" customWidth="1"/>
    <col min="3075" max="3076" width="6.28515625" style="34" customWidth="1"/>
    <col min="3077" max="3080" width="12.28515625" style="34"/>
    <col min="3081" max="3085" width="0" style="34" hidden="1" customWidth="1"/>
    <col min="3086" max="3328" width="12.28515625" style="34"/>
    <col min="3329" max="3329" width="4.140625" style="34" customWidth="1"/>
    <col min="3330" max="3330" width="63.5703125" style="34" customWidth="1"/>
    <col min="3331" max="3332" width="6.28515625" style="34" customWidth="1"/>
    <col min="3333" max="3336" width="12.28515625" style="34"/>
    <col min="3337" max="3341" width="0" style="34" hidden="1" customWidth="1"/>
    <col min="3342" max="3584" width="12.28515625" style="34"/>
    <col min="3585" max="3585" width="4.140625" style="34" customWidth="1"/>
    <col min="3586" max="3586" width="63.5703125" style="34" customWidth="1"/>
    <col min="3587" max="3588" width="6.28515625" style="34" customWidth="1"/>
    <col min="3589" max="3592" width="12.28515625" style="34"/>
    <col min="3593" max="3597" width="0" style="34" hidden="1" customWidth="1"/>
    <col min="3598" max="3840" width="12.28515625" style="34"/>
    <col min="3841" max="3841" width="4.140625" style="34" customWidth="1"/>
    <col min="3842" max="3842" width="63.5703125" style="34" customWidth="1"/>
    <col min="3843" max="3844" width="6.28515625" style="34" customWidth="1"/>
    <col min="3845" max="3848" width="12.28515625" style="34"/>
    <col min="3849" max="3853" width="0" style="34" hidden="1" customWidth="1"/>
    <col min="3854" max="4096" width="12.28515625" style="34"/>
    <col min="4097" max="4097" width="4.140625" style="34" customWidth="1"/>
    <col min="4098" max="4098" width="63.5703125" style="34" customWidth="1"/>
    <col min="4099" max="4100" width="6.28515625" style="34" customWidth="1"/>
    <col min="4101" max="4104" width="12.28515625" style="34"/>
    <col min="4105" max="4109" width="0" style="34" hidden="1" customWidth="1"/>
    <col min="4110" max="4352" width="12.28515625" style="34"/>
    <col min="4353" max="4353" width="4.140625" style="34" customWidth="1"/>
    <col min="4354" max="4354" width="63.5703125" style="34" customWidth="1"/>
    <col min="4355" max="4356" width="6.28515625" style="34" customWidth="1"/>
    <col min="4357" max="4360" width="12.28515625" style="34"/>
    <col min="4361" max="4365" width="0" style="34" hidden="1" customWidth="1"/>
    <col min="4366" max="4608" width="12.28515625" style="34"/>
    <col min="4609" max="4609" width="4.140625" style="34" customWidth="1"/>
    <col min="4610" max="4610" width="63.5703125" style="34" customWidth="1"/>
    <col min="4611" max="4612" width="6.28515625" style="34" customWidth="1"/>
    <col min="4613" max="4616" width="12.28515625" style="34"/>
    <col min="4617" max="4621" width="0" style="34" hidden="1" customWidth="1"/>
    <col min="4622" max="4864" width="12.28515625" style="34"/>
    <col min="4865" max="4865" width="4.140625" style="34" customWidth="1"/>
    <col min="4866" max="4866" width="63.5703125" style="34" customWidth="1"/>
    <col min="4867" max="4868" width="6.28515625" style="34" customWidth="1"/>
    <col min="4869" max="4872" width="12.28515625" style="34"/>
    <col min="4873" max="4877" width="0" style="34" hidden="1" customWidth="1"/>
    <col min="4878" max="5120" width="12.28515625" style="34"/>
    <col min="5121" max="5121" width="4.140625" style="34" customWidth="1"/>
    <col min="5122" max="5122" width="63.5703125" style="34" customWidth="1"/>
    <col min="5123" max="5124" width="6.28515625" style="34" customWidth="1"/>
    <col min="5125" max="5128" width="12.28515625" style="34"/>
    <col min="5129" max="5133" width="0" style="34" hidden="1" customWidth="1"/>
    <col min="5134" max="5376" width="12.28515625" style="34"/>
    <col min="5377" max="5377" width="4.140625" style="34" customWidth="1"/>
    <col min="5378" max="5378" width="63.5703125" style="34" customWidth="1"/>
    <col min="5379" max="5380" width="6.28515625" style="34" customWidth="1"/>
    <col min="5381" max="5384" width="12.28515625" style="34"/>
    <col min="5385" max="5389" width="0" style="34" hidden="1" customWidth="1"/>
    <col min="5390" max="5632" width="12.28515625" style="34"/>
    <col min="5633" max="5633" width="4.140625" style="34" customWidth="1"/>
    <col min="5634" max="5634" width="63.5703125" style="34" customWidth="1"/>
    <col min="5635" max="5636" width="6.28515625" style="34" customWidth="1"/>
    <col min="5637" max="5640" width="12.28515625" style="34"/>
    <col min="5641" max="5645" width="0" style="34" hidden="1" customWidth="1"/>
    <col min="5646" max="5888" width="12.28515625" style="34"/>
    <col min="5889" max="5889" width="4.140625" style="34" customWidth="1"/>
    <col min="5890" max="5890" width="63.5703125" style="34" customWidth="1"/>
    <col min="5891" max="5892" width="6.28515625" style="34" customWidth="1"/>
    <col min="5893" max="5896" width="12.28515625" style="34"/>
    <col min="5897" max="5901" width="0" style="34" hidden="1" customWidth="1"/>
    <col min="5902" max="6144" width="12.28515625" style="34"/>
    <col min="6145" max="6145" width="4.140625" style="34" customWidth="1"/>
    <col min="6146" max="6146" width="63.5703125" style="34" customWidth="1"/>
    <col min="6147" max="6148" width="6.28515625" style="34" customWidth="1"/>
    <col min="6149" max="6152" width="12.28515625" style="34"/>
    <col min="6153" max="6157" width="0" style="34" hidden="1" customWidth="1"/>
    <col min="6158" max="6400" width="12.28515625" style="34"/>
    <col min="6401" max="6401" width="4.140625" style="34" customWidth="1"/>
    <col min="6402" max="6402" width="63.5703125" style="34" customWidth="1"/>
    <col min="6403" max="6404" width="6.28515625" style="34" customWidth="1"/>
    <col min="6405" max="6408" width="12.28515625" style="34"/>
    <col min="6409" max="6413" width="0" style="34" hidden="1" customWidth="1"/>
    <col min="6414" max="6656" width="12.28515625" style="34"/>
    <col min="6657" max="6657" width="4.140625" style="34" customWidth="1"/>
    <col min="6658" max="6658" width="63.5703125" style="34" customWidth="1"/>
    <col min="6659" max="6660" width="6.28515625" style="34" customWidth="1"/>
    <col min="6661" max="6664" width="12.28515625" style="34"/>
    <col min="6665" max="6669" width="0" style="34" hidden="1" customWidth="1"/>
    <col min="6670" max="6912" width="12.28515625" style="34"/>
    <col min="6913" max="6913" width="4.140625" style="34" customWidth="1"/>
    <col min="6914" max="6914" width="63.5703125" style="34" customWidth="1"/>
    <col min="6915" max="6916" width="6.28515625" style="34" customWidth="1"/>
    <col min="6917" max="6920" width="12.28515625" style="34"/>
    <col min="6921" max="6925" width="0" style="34" hidden="1" customWidth="1"/>
    <col min="6926" max="7168" width="12.28515625" style="34"/>
    <col min="7169" max="7169" width="4.140625" style="34" customWidth="1"/>
    <col min="7170" max="7170" width="63.5703125" style="34" customWidth="1"/>
    <col min="7171" max="7172" width="6.28515625" style="34" customWidth="1"/>
    <col min="7173" max="7176" width="12.28515625" style="34"/>
    <col min="7177" max="7181" width="0" style="34" hidden="1" customWidth="1"/>
    <col min="7182" max="7424" width="12.28515625" style="34"/>
    <col min="7425" max="7425" width="4.140625" style="34" customWidth="1"/>
    <col min="7426" max="7426" width="63.5703125" style="34" customWidth="1"/>
    <col min="7427" max="7428" width="6.28515625" style="34" customWidth="1"/>
    <col min="7429" max="7432" width="12.28515625" style="34"/>
    <col min="7433" max="7437" width="0" style="34" hidden="1" customWidth="1"/>
    <col min="7438" max="7680" width="12.28515625" style="34"/>
    <col min="7681" max="7681" width="4.140625" style="34" customWidth="1"/>
    <col min="7682" max="7682" width="63.5703125" style="34" customWidth="1"/>
    <col min="7683" max="7684" width="6.28515625" style="34" customWidth="1"/>
    <col min="7685" max="7688" width="12.28515625" style="34"/>
    <col min="7689" max="7693" width="0" style="34" hidden="1" customWidth="1"/>
    <col min="7694" max="7936" width="12.28515625" style="34"/>
    <col min="7937" max="7937" width="4.140625" style="34" customWidth="1"/>
    <col min="7938" max="7938" width="63.5703125" style="34" customWidth="1"/>
    <col min="7939" max="7940" width="6.28515625" style="34" customWidth="1"/>
    <col min="7941" max="7944" width="12.28515625" style="34"/>
    <col min="7945" max="7949" width="0" style="34" hidden="1" customWidth="1"/>
    <col min="7950" max="8192" width="12.28515625" style="34"/>
    <col min="8193" max="8193" width="4.140625" style="34" customWidth="1"/>
    <col min="8194" max="8194" width="63.5703125" style="34" customWidth="1"/>
    <col min="8195" max="8196" width="6.28515625" style="34" customWidth="1"/>
    <col min="8197" max="8200" width="12.28515625" style="34"/>
    <col min="8201" max="8205" width="0" style="34" hidden="1" customWidth="1"/>
    <col min="8206" max="8448" width="12.28515625" style="34"/>
    <col min="8449" max="8449" width="4.140625" style="34" customWidth="1"/>
    <col min="8450" max="8450" width="63.5703125" style="34" customWidth="1"/>
    <col min="8451" max="8452" width="6.28515625" style="34" customWidth="1"/>
    <col min="8453" max="8456" width="12.28515625" style="34"/>
    <col min="8457" max="8461" width="0" style="34" hidden="1" customWidth="1"/>
    <col min="8462" max="8704" width="12.28515625" style="34"/>
    <col min="8705" max="8705" width="4.140625" style="34" customWidth="1"/>
    <col min="8706" max="8706" width="63.5703125" style="34" customWidth="1"/>
    <col min="8707" max="8708" width="6.28515625" style="34" customWidth="1"/>
    <col min="8709" max="8712" width="12.28515625" style="34"/>
    <col min="8713" max="8717" width="0" style="34" hidden="1" customWidth="1"/>
    <col min="8718" max="8960" width="12.28515625" style="34"/>
    <col min="8961" max="8961" width="4.140625" style="34" customWidth="1"/>
    <col min="8962" max="8962" width="63.5703125" style="34" customWidth="1"/>
    <col min="8963" max="8964" width="6.28515625" style="34" customWidth="1"/>
    <col min="8965" max="8968" width="12.28515625" style="34"/>
    <col min="8969" max="8973" width="0" style="34" hidden="1" customWidth="1"/>
    <col min="8974" max="9216" width="12.28515625" style="34"/>
    <col min="9217" max="9217" width="4.140625" style="34" customWidth="1"/>
    <col min="9218" max="9218" width="63.5703125" style="34" customWidth="1"/>
    <col min="9219" max="9220" width="6.28515625" style="34" customWidth="1"/>
    <col min="9221" max="9224" width="12.28515625" style="34"/>
    <col min="9225" max="9229" width="0" style="34" hidden="1" customWidth="1"/>
    <col min="9230" max="9472" width="12.28515625" style="34"/>
    <col min="9473" max="9473" width="4.140625" style="34" customWidth="1"/>
    <col min="9474" max="9474" width="63.5703125" style="34" customWidth="1"/>
    <col min="9475" max="9476" width="6.28515625" style="34" customWidth="1"/>
    <col min="9477" max="9480" width="12.28515625" style="34"/>
    <col min="9481" max="9485" width="0" style="34" hidden="1" customWidth="1"/>
    <col min="9486" max="9728" width="12.28515625" style="34"/>
    <col min="9729" max="9729" width="4.140625" style="34" customWidth="1"/>
    <col min="9730" max="9730" width="63.5703125" style="34" customWidth="1"/>
    <col min="9731" max="9732" width="6.28515625" style="34" customWidth="1"/>
    <col min="9733" max="9736" width="12.28515625" style="34"/>
    <col min="9737" max="9741" width="0" style="34" hidden="1" customWidth="1"/>
    <col min="9742" max="9984" width="12.28515625" style="34"/>
    <col min="9985" max="9985" width="4.140625" style="34" customWidth="1"/>
    <col min="9986" max="9986" width="63.5703125" style="34" customWidth="1"/>
    <col min="9987" max="9988" width="6.28515625" style="34" customWidth="1"/>
    <col min="9989" max="9992" width="12.28515625" style="34"/>
    <col min="9993" max="9997" width="0" style="34" hidden="1" customWidth="1"/>
    <col min="9998" max="10240" width="12.28515625" style="34"/>
    <col min="10241" max="10241" width="4.140625" style="34" customWidth="1"/>
    <col min="10242" max="10242" width="63.5703125" style="34" customWidth="1"/>
    <col min="10243" max="10244" width="6.28515625" style="34" customWidth="1"/>
    <col min="10245" max="10248" width="12.28515625" style="34"/>
    <col min="10249" max="10253" width="0" style="34" hidden="1" customWidth="1"/>
    <col min="10254" max="10496" width="12.28515625" style="34"/>
    <col min="10497" max="10497" width="4.140625" style="34" customWidth="1"/>
    <col min="10498" max="10498" width="63.5703125" style="34" customWidth="1"/>
    <col min="10499" max="10500" width="6.28515625" style="34" customWidth="1"/>
    <col min="10501" max="10504" width="12.28515625" style="34"/>
    <col min="10505" max="10509" width="0" style="34" hidden="1" customWidth="1"/>
    <col min="10510" max="10752" width="12.28515625" style="34"/>
    <col min="10753" max="10753" width="4.140625" style="34" customWidth="1"/>
    <col min="10754" max="10754" width="63.5703125" style="34" customWidth="1"/>
    <col min="10755" max="10756" width="6.28515625" style="34" customWidth="1"/>
    <col min="10757" max="10760" width="12.28515625" style="34"/>
    <col min="10761" max="10765" width="0" style="34" hidden="1" customWidth="1"/>
    <col min="10766" max="11008" width="12.28515625" style="34"/>
    <col min="11009" max="11009" width="4.140625" style="34" customWidth="1"/>
    <col min="11010" max="11010" width="63.5703125" style="34" customWidth="1"/>
    <col min="11011" max="11012" width="6.28515625" style="34" customWidth="1"/>
    <col min="11013" max="11016" width="12.28515625" style="34"/>
    <col min="11017" max="11021" width="0" style="34" hidden="1" customWidth="1"/>
    <col min="11022" max="11264" width="12.28515625" style="34"/>
    <col min="11265" max="11265" width="4.140625" style="34" customWidth="1"/>
    <col min="11266" max="11266" width="63.5703125" style="34" customWidth="1"/>
    <col min="11267" max="11268" width="6.28515625" style="34" customWidth="1"/>
    <col min="11269" max="11272" width="12.28515625" style="34"/>
    <col min="11273" max="11277" width="0" style="34" hidden="1" customWidth="1"/>
    <col min="11278" max="11520" width="12.28515625" style="34"/>
    <col min="11521" max="11521" width="4.140625" style="34" customWidth="1"/>
    <col min="11522" max="11522" width="63.5703125" style="34" customWidth="1"/>
    <col min="11523" max="11524" width="6.28515625" style="34" customWidth="1"/>
    <col min="11525" max="11528" width="12.28515625" style="34"/>
    <col min="11529" max="11533" width="0" style="34" hidden="1" customWidth="1"/>
    <col min="11534" max="11776" width="12.28515625" style="34"/>
    <col min="11777" max="11777" width="4.140625" style="34" customWidth="1"/>
    <col min="11778" max="11778" width="63.5703125" style="34" customWidth="1"/>
    <col min="11779" max="11780" width="6.28515625" style="34" customWidth="1"/>
    <col min="11781" max="11784" width="12.28515625" style="34"/>
    <col min="11785" max="11789" width="0" style="34" hidden="1" customWidth="1"/>
    <col min="11790" max="12032" width="12.28515625" style="34"/>
    <col min="12033" max="12033" width="4.140625" style="34" customWidth="1"/>
    <col min="12034" max="12034" width="63.5703125" style="34" customWidth="1"/>
    <col min="12035" max="12036" width="6.28515625" style="34" customWidth="1"/>
    <col min="12037" max="12040" width="12.28515625" style="34"/>
    <col min="12041" max="12045" width="0" style="34" hidden="1" customWidth="1"/>
    <col min="12046" max="12288" width="12.28515625" style="34"/>
    <col min="12289" max="12289" width="4.140625" style="34" customWidth="1"/>
    <col min="12290" max="12290" width="63.5703125" style="34" customWidth="1"/>
    <col min="12291" max="12292" width="6.28515625" style="34" customWidth="1"/>
    <col min="12293" max="12296" width="12.28515625" style="34"/>
    <col min="12297" max="12301" width="0" style="34" hidden="1" customWidth="1"/>
    <col min="12302" max="12544" width="12.28515625" style="34"/>
    <col min="12545" max="12545" width="4.140625" style="34" customWidth="1"/>
    <col min="12546" max="12546" width="63.5703125" style="34" customWidth="1"/>
    <col min="12547" max="12548" width="6.28515625" style="34" customWidth="1"/>
    <col min="12549" max="12552" width="12.28515625" style="34"/>
    <col min="12553" max="12557" width="0" style="34" hidden="1" customWidth="1"/>
    <col min="12558" max="12800" width="12.28515625" style="34"/>
    <col min="12801" max="12801" width="4.140625" style="34" customWidth="1"/>
    <col min="12802" max="12802" width="63.5703125" style="34" customWidth="1"/>
    <col min="12803" max="12804" width="6.28515625" style="34" customWidth="1"/>
    <col min="12805" max="12808" width="12.28515625" style="34"/>
    <col min="12809" max="12813" width="0" style="34" hidden="1" customWidth="1"/>
    <col min="12814" max="13056" width="12.28515625" style="34"/>
    <col min="13057" max="13057" width="4.140625" style="34" customWidth="1"/>
    <col min="13058" max="13058" width="63.5703125" style="34" customWidth="1"/>
    <col min="13059" max="13060" width="6.28515625" style="34" customWidth="1"/>
    <col min="13061" max="13064" width="12.28515625" style="34"/>
    <col min="13065" max="13069" width="0" style="34" hidden="1" customWidth="1"/>
    <col min="13070" max="13312" width="12.28515625" style="34"/>
    <col min="13313" max="13313" width="4.140625" style="34" customWidth="1"/>
    <col min="13314" max="13314" width="63.5703125" style="34" customWidth="1"/>
    <col min="13315" max="13316" width="6.28515625" style="34" customWidth="1"/>
    <col min="13317" max="13320" width="12.28515625" style="34"/>
    <col min="13321" max="13325" width="0" style="34" hidden="1" customWidth="1"/>
    <col min="13326" max="13568" width="12.28515625" style="34"/>
    <col min="13569" max="13569" width="4.140625" style="34" customWidth="1"/>
    <col min="13570" max="13570" width="63.5703125" style="34" customWidth="1"/>
    <col min="13571" max="13572" width="6.28515625" style="34" customWidth="1"/>
    <col min="13573" max="13576" width="12.28515625" style="34"/>
    <col min="13577" max="13581" width="0" style="34" hidden="1" customWidth="1"/>
    <col min="13582" max="13824" width="12.28515625" style="34"/>
    <col min="13825" max="13825" width="4.140625" style="34" customWidth="1"/>
    <col min="13826" max="13826" width="63.5703125" style="34" customWidth="1"/>
    <col min="13827" max="13828" width="6.28515625" style="34" customWidth="1"/>
    <col min="13829" max="13832" width="12.28515625" style="34"/>
    <col min="13833" max="13837" width="0" style="34" hidden="1" customWidth="1"/>
    <col min="13838" max="14080" width="12.28515625" style="34"/>
    <col min="14081" max="14081" width="4.140625" style="34" customWidth="1"/>
    <col min="14082" max="14082" width="63.5703125" style="34" customWidth="1"/>
    <col min="14083" max="14084" width="6.28515625" style="34" customWidth="1"/>
    <col min="14085" max="14088" width="12.28515625" style="34"/>
    <col min="14089" max="14093" width="0" style="34" hidden="1" customWidth="1"/>
    <col min="14094" max="14336" width="12.28515625" style="34"/>
    <col min="14337" max="14337" width="4.140625" style="34" customWidth="1"/>
    <col min="14338" max="14338" width="63.5703125" style="34" customWidth="1"/>
    <col min="14339" max="14340" width="6.28515625" style="34" customWidth="1"/>
    <col min="14341" max="14344" width="12.28515625" style="34"/>
    <col min="14345" max="14349" width="0" style="34" hidden="1" customWidth="1"/>
    <col min="14350" max="14592" width="12.28515625" style="34"/>
    <col min="14593" max="14593" width="4.140625" style="34" customWidth="1"/>
    <col min="14594" max="14594" width="63.5703125" style="34" customWidth="1"/>
    <col min="14595" max="14596" width="6.28515625" style="34" customWidth="1"/>
    <col min="14597" max="14600" width="12.28515625" style="34"/>
    <col min="14601" max="14605" width="0" style="34" hidden="1" customWidth="1"/>
    <col min="14606" max="14848" width="12.28515625" style="34"/>
    <col min="14849" max="14849" width="4.140625" style="34" customWidth="1"/>
    <col min="14850" max="14850" width="63.5703125" style="34" customWidth="1"/>
    <col min="14851" max="14852" width="6.28515625" style="34" customWidth="1"/>
    <col min="14853" max="14856" width="12.28515625" style="34"/>
    <col min="14857" max="14861" width="0" style="34" hidden="1" customWidth="1"/>
    <col min="14862" max="15104" width="12.28515625" style="34"/>
    <col min="15105" max="15105" width="4.140625" style="34" customWidth="1"/>
    <col min="15106" max="15106" width="63.5703125" style="34" customWidth="1"/>
    <col min="15107" max="15108" width="6.28515625" style="34" customWidth="1"/>
    <col min="15109" max="15112" width="12.28515625" style="34"/>
    <col min="15113" max="15117" width="0" style="34" hidden="1" customWidth="1"/>
    <col min="15118" max="15360" width="12.28515625" style="34"/>
    <col min="15361" max="15361" width="4.140625" style="34" customWidth="1"/>
    <col min="15362" max="15362" width="63.5703125" style="34" customWidth="1"/>
    <col min="15363" max="15364" width="6.28515625" style="34" customWidth="1"/>
    <col min="15365" max="15368" width="12.28515625" style="34"/>
    <col min="15369" max="15373" width="0" style="34" hidden="1" customWidth="1"/>
    <col min="15374" max="15616" width="12.28515625" style="34"/>
    <col min="15617" max="15617" width="4.140625" style="34" customWidth="1"/>
    <col min="15618" max="15618" width="63.5703125" style="34" customWidth="1"/>
    <col min="15619" max="15620" width="6.28515625" style="34" customWidth="1"/>
    <col min="15621" max="15624" width="12.28515625" style="34"/>
    <col min="15625" max="15629" width="0" style="34" hidden="1" customWidth="1"/>
    <col min="15630" max="15872" width="12.28515625" style="34"/>
    <col min="15873" max="15873" width="4.140625" style="34" customWidth="1"/>
    <col min="15874" max="15874" width="63.5703125" style="34" customWidth="1"/>
    <col min="15875" max="15876" width="6.28515625" style="34" customWidth="1"/>
    <col min="15877" max="15880" width="12.28515625" style="34"/>
    <col min="15881" max="15885" width="0" style="34" hidden="1" customWidth="1"/>
    <col min="15886" max="16128" width="12.28515625" style="34"/>
    <col min="16129" max="16129" width="4.140625" style="34" customWidth="1"/>
    <col min="16130" max="16130" width="63.5703125" style="34" customWidth="1"/>
    <col min="16131" max="16132" width="6.28515625" style="34" customWidth="1"/>
    <col min="16133" max="16136" width="12.28515625" style="34"/>
    <col min="16137" max="16141" width="0" style="34" hidden="1" customWidth="1"/>
    <col min="16142" max="16384" width="12.28515625" style="34"/>
  </cols>
  <sheetData>
    <row r="1" spans="1:5" ht="21.75" customHeight="1" x14ac:dyDescent="0.2">
      <c r="A1" s="217" t="s">
        <v>257</v>
      </c>
      <c r="B1" s="217"/>
      <c r="C1" s="217"/>
      <c r="D1" s="217"/>
      <c r="E1" s="97"/>
    </row>
    <row r="2" spans="1:5" ht="60" customHeight="1" x14ac:dyDescent="0.2">
      <c r="A2" s="226" t="s">
        <v>369</v>
      </c>
      <c r="B2" s="226"/>
      <c r="C2" s="226"/>
      <c r="D2" s="226"/>
      <c r="E2" s="97"/>
    </row>
    <row r="3" spans="1:5" ht="15" x14ac:dyDescent="0.2">
      <c r="A3" s="227" t="s">
        <v>256</v>
      </c>
      <c r="B3" s="227" t="s">
        <v>255</v>
      </c>
      <c r="C3" s="227" t="s">
        <v>254</v>
      </c>
      <c r="D3" s="227"/>
      <c r="E3" s="97"/>
    </row>
    <row r="4" spans="1:5" ht="15" x14ac:dyDescent="0.2">
      <c r="A4" s="227"/>
      <c r="B4" s="227"/>
      <c r="C4" s="98" t="s">
        <v>253</v>
      </c>
      <c r="D4" s="98" t="s">
        <v>252</v>
      </c>
      <c r="E4" s="97"/>
    </row>
    <row r="5" spans="1:5" ht="14.25" x14ac:dyDescent="0.2">
      <c r="A5" s="99">
        <v>1</v>
      </c>
      <c r="B5" s="100" t="s">
        <v>251</v>
      </c>
      <c r="C5" s="101">
        <v>1</v>
      </c>
      <c r="D5" s="101"/>
      <c r="E5" s="97"/>
    </row>
    <row r="6" spans="1:5" ht="14.25" x14ac:dyDescent="0.2">
      <c r="A6" s="99">
        <v>2</v>
      </c>
      <c r="B6" s="100" t="s">
        <v>250</v>
      </c>
      <c r="C6" s="101">
        <v>1</v>
      </c>
      <c r="D6" s="101"/>
      <c r="E6" s="97"/>
    </row>
    <row r="7" spans="1:5" ht="14.25" x14ac:dyDescent="0.2">
      <c r="A7" s="99">
        <v>3</v>
      </c>
      <c r="B7" s="100" t="s">
        <v>249</v>
      </c>
      <c r="C7" s="101">
        <v>1</v>
      </c>
      <c r="D7" s="101"/>
      <c r="E7" s="97"/>
    </row>
    <row r="8" spans="1:5" ht="28.5" x14ac:dyDescent="0.2">
      <c r="A8" s="99">
        <v>4</v>
      </c>
      <c r="B8" s="100" t="s">
        <v>248</v>
      </c>
      <c r="C8" s="101"/>
      <c r="D8" s="101">
        <v>1</v>
      </c>
      <c r="E8" s="97"/>
    </row>
    <row r="9" spans="1:5" ht="28.5" x14ac:dyDescent="0.2">
      <c r="A9" s="99">
        <v>5</v>
      </c>
      <c r="B9" s="100" t="s">
        <v>247</v>
      </c>
      <c r="C9" s="101">
        <v>1</v>
      </c>
      <c r="D9" s="101"/>
      <c r="E9" s="97"/>
    </row>
    <row r="10" spans="1:5" ht="14.25" x14ac:dyDescent="0.2">
      <c r="A10" s="99">
        <v>6</v>
      </c>
      <c r="B10" s="100" t="s">
        <v>246</v>
      </c>
      <c r="C10" s="101">
        <v>1</v>
      </c>
      <c r="D10" s="101"/>
      <c r="E10" s="97"/>
    </row>
    <row r="11" spans="1:5" ht="28.5" x14ac:dyDescent="0.2">
      <c r="A11" s="99">
        <v>7</v>
      </c>
      <c r="B11" s="100" t="s">
        <v>245</v>
      </c>
      <c r="C11" s="101">
        <v>1</v>
      </c>
      <c r="D11" s="101"/>
      <c r="E11" s="97"/>
    </row>
    <row r="12" spans="1:5" ht="28.5" x14ac:dyDescent="0.2">
      <c r="A12" s="99">
        <v>8</v>
      </c>
      <c r="B12" s="100" t="s">
        <v>244</v>
      </c>
      <c r="C12" s="101">
        <v>1</v>
      </c>
      <c r="D12" s="101"/>
      <c r="E12" s="97"/>
    </row>
    <row r="13" spans="1:5" ht="14.25" x14ac:dyDescent="0.2">
      <c r="A13" s="99">
        <v>9</v>
      </c>
      <c r="B13" s="100" t="s">
        <v>243</v>
      </c>
      <c r="C13" s="101"/>
      <c r="D13" s="101">
        <v>1</v>
      </c>
      <c r="E13" s="97"/>
    </row>
    <row r="14" spans="1:5" ht="28.5" x14ac:dyDescent="0.2">
      <c r="A14" s="99">
        <v>10</v>
      </c>
      <c r="B14" s="100" t="s">
        <v>242</v>
      </c>
      <c r="C14" s="101">
        <v>1</v>
      </c>
      <c r="D14" s="101"/>
      <c r="E14" s="97"/>
    </row>
    <row r="15" spans="1:5" ht="14.25" x14ac:dyDescent="0.2">
      <c r="A15" s="99">
        <v>11</v>
      </c>
      <c r="B15" s="100" t="s">
        <v>241</v>
      </c>
      <c r="C15" s="101">
        <v>1</v>
      </c>
      <c r="D15" s="101"/>
      <c r="E15" s="97"/>
    </row>
    <row r="16" spans="1:5" ht="14.25" x14ac:dyDescent="0.2">
      <c r="A16" s="99">
        <v>12</v>
      </c>
      <c r="B16" s="100" t="s">
        <v>240</v>
      </c>
      <c r="C16" s="101">
        <v>1</v>
      </c>
      <c r="D16" s="101"/>
      <c r="E16" s="97"/>
    </row>
    <row r="17" spans="1:5" ht="14.25" x14ac:dyDescent="0.2">
      <c r="A17" s="99">
        <v>13</v>
      </c>
      <c r="B17" s="100" t="s">
        <v>239</v>
      </c>
      <c r="C17" s="101">
        <v>1</v>
      </c>
      <c r="D17" s="101"/>
      <c r="E17" s="97"/>
    </row>
    <row r="18" spans="1:5" ht="14.25" x14ac:dyDescent="0.2">
      <c r="A18" s="99">
        <v>14</v>
      </c>
      <c r="B18" s="100" t="s">
        <v>238</v>
      </c>
      <c r="C18" s="101">
        <v>1</v>
      </c>
      <c r="D18" s="101"/>
      <c r="E18" s="97"/>
    </row>
    <row r="19" spans="1:5" ht="14.25" x14ac:dyDescent="0.2">
      <c r="A19" s="99">
        <v>15</v>
      </c>
      <c r="B19" s="100" t="s">
        <v>237</v>
      </c>
      <c r="C19" s="101"/>
      <c r="D19" s="101">
        <v>1</v>
      </c>
      <c r="E19" s="97"/>
    </row>
    <row r="20" spans="1:5" ht="14.25" x14ac:dyDescent="0.2">
      <c r="A20" s="99">
        <v>16</v>
      </c>
      <c r="B20" s="100" t="s">
        <v>236</v>
      </c>
      <c r="C20" s="101">
        <v>1</v>
      </c>
      <c r="D20" s="101"/>
      <c r="E20" s="97"/>
    </row>
    <row r="21" spans="1:5" ht="14.25" x14ac:dyDescent="0.2">
      <c r="A21" s="99">
        <v>17</v>
      </c>
      <c r="B21" s="100" t="s">
        <v>235</v>
      </c>
      <c r="C21" s="101"/>
      <c r="D21" s="101">
        <v>1</v>
      </c>
      <c r="E21" s="97"/>
    </row>
    <row r="22" spans="1:5" ht="14.25" x14ac:dyDescent="0.2">
      <c r="A22" s="99">
        <v>18</v>
      </c>
      <c r="B22" s="100" t="s">
        <v>234</v>
      </c>
      <c r="C22" s="101"/>
      <c r="D22" s="101">
        <v>1</v>
      </c>
      <c r="E22" s="97"/>
    </row>
    <row r="23" spans="1:5" ht="15" x14ac:dyDescent="0.25">
      <c r="A23" s="102"/>
      <c r="B23" s="103" t="s">
        <v>233</v>
      </c>
      <c r="C23" s="224">
        <f>SUM(C5:C22)</f>
        <v>13</v>
      </c>
      <c r="D23" s="224"/>
      <c r="E23" s="97"/>
    </row>
    <row r="24" spans="1:5" ht="15" x14ac:dyDescent="0.25">
      <c r="A24" s="102"/>
      <c r="B24" s="103" t="s">
        <v>232</v>
      </c>
      <c r="C24" s="224">
        <f>SUM(D5:D22)</f>
        <v>5</v>
      </c>
      <c r="D24" s="224"/>
      <c r="E24" s="97"/>
    </row>
    <row r="25" spans="1:5" x14ac:dyDescent="0.2">
      <c r="A25" s="97"/>
      <c r="B25" s="104" t="s">
        <v>231</v>
      </c>
      <c r="C25" s="225" t="str">
        <f>+IF(AND(C23&gt;=1,C23&lt;=5),"3", IF(AND(C23&gt;=6,C23&lt;=11), "4", IF(AND(C23&gt;=12,C23&lt;=18), "5", "Revisar")))</f>
        <v>5</v>
      </c>
      <c r="D25" s="225"/>
      <c r="E25" s="225"/>
    </row>
  </sheetData>
  <sheetProtection algorithmName="SHA-512" hashValue="/wRAk16FyTH4nQ+SUakF2Fun6ByGnLkrglHus+lnuOrAiTbWI5xBo8rqasOhcP0GvNQfAmNyDjAmySbXKiSngw==" saltValue="OOzz2dQoSlvXFSTD5BYNDA=="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H14" sqref="H14"/>
    </sheetView>
  </sheetViews>
  <sheetFormatPr baseColWidth="10" defaultColWidth="12.28515625" defaultRowHeight="12.75" x14ac:dyDescent="0.2"/>
  <cols>
    <col min="1" max="1" width="4.140625" style="34" customWidth="1"/>
    <col min="2" max="2" width="63.5703125" style="34" customWidth="1"/>
    <col min="3" max="4" width="6.28515625" style="34" customWidth="1"/>
    <col min="5" max="8" width="12.28515625" style="34"/>
    <col min="9" max="13" width="0" style="34" hidden="1" customWidth="1"/>
    <col min="14" max="16384" width="12.28515625" style="34"/>
  </cols>
  <sheetData>
    <row r="1" spans="1:5" x14ac:dyDescent="0.2">
      <c r="A1" s="217" t="s">
        <v>257</v>
      </c>
      <c r="B1" s="217"/>
      <c r="C1" s="217"/>
      <c r="D1" s="217"/>
      <c r="E1" s="97"/>
    </row>
    <row r="2" spans="1:5" ht="46.5" customHeight="1" x14ac:dyDescent="0.2">
      <c r="A2" s="226" t="s">
        <v>377</v>
      </c>
      <c r="B2" s="226"/>
      <c r="C2" s="226"/>
      <c r="D2" s="226"/>
      <c r="E2" s="97"/>
    </row>
    <row r="3" spans="1:5" ht="15" x14ac:dyDescent="0.2">
      <c r="A3" s="227" t="s">
        <v>256</v>
      </c>
      <c r="B3" s="227" t="s">
        <v>255</v>
      </c>
      <c r="C3" s="227" t="s">
        <v>254</v>
      </c>
      <c r="D3" s="227"/>
      <c r="E3" s="97"/>
    </row>
    <row r="4" spans="1:5" ht="15" x14ac:dyDescent="0.2">
      <c r="A4" s="227"/>
      <c r="B4" s="227"/>
      <c r="C4" s="98" t="s">
        <v>253</v>
      </c>
      <c r="D4" s="98" t="s">
        <v>252</v>
      </c>
      <c r="E4" s="97"/>
    </row>
    <row r="5" spans="1:5" ht="14.25" x14ac:dyDescent="0.2">
      <c r="A5" s="99">
        <v>1</v>
      </c>
      <c r="B5" s="100" t="s">
        <v>251</v>
      </c>
      <c r="C5" s="101">
        <v>1</v>
      </c>
      <c r="D5" s="101"/>
      <c r="E5" s="97"/>
    </row>
    <row r="6" spans="1:5" ht="14.25" x14ac:dyDescent="0.2">
      <c r="A6" s="99">
        <v>2</v>
      </c>
      <c r="B6" s="100" t="s">
        <v>250</v>
      </c>
      <c r="C6" s="101"/>
      <c r="D6" s="101">
        <v>1</v>
      </c>
      <c r="E6" s="97"/>
    </row>
    <row r="7" spans="1:5" ht="14.25" x14ac:dyDescent="0.2">
      <c r="A7" s="99">
        <v>3</v>
      </c>
      <c r="B7" s="100" t="s">
        <v>249</v>
      </c>
      <c r="C7" s="101">
        <v>1</v>
      </c>
      <c r="D7" s="101"/>
      <c r="E7" s="97"/>
    </row>
    <row r="8" spans="1:5" ht="28.5" x14ac:dyDescent="0.2">
      <c r="A8" s="99">
        <v>4</v>
      </c>
      <c r="B8" s="100" t="s">
        <v>248</v>
      </c>
      <c r="C8" s="101"/>
      <c r="D8" s="101">
        <v>1</v>
      </c>
      <c r="E8" s="97"/>
    </row>
    <row r="9" spans="1:5" ht="28.5" x14ac:dyDescent="0.2">
      <c r="A9" s="99">
        <v>5</v>
      </c>
      <c r="B9" s="100" t="s">
        <v>247</v>
      </c>
      <c r="C9" s="101"/>
      <c r="D9" s="101">
        <v>1</v>
      </c>
      <c r="E9" s="97"/>
    </row>
    <row r="10" spans="1:5" ht="14.25" x14ac:dyDescent="0.2">
      <c r="A10" s="99">
        <v>6</v>
      </c>
      <c r="B10" s="100" t="s">
        <v>246</v>
      </c>
      <c r="C10" s="101">
        <v>1</v>
      </c>
      <c r="D10" s="101"/>
      <c r="E10" s="97"/>
    </row>
    <row r="11" spans="1:5" ht="28.5" x14ac:dyDescent="0.2">
      <c r="A11" s="99">
        <v>7</v>
      </c>
      <c r="B11" s="100" t="s">
        <v>245</v>
      </c>
      <c r="C11" s="101">
        <v>1</v>
      </c>
      <c r="D11" s="101"/>
      <c r="E11" s="97"/>
    </row>
    <row r="12" spans="1:5" ht="28.5" x14ac:dyDescent="0.2">
      <c r="A12" s="99">
        <v>8</v>
      </c>
      <c r="B12" s="100" t="s">
        <v>244</v>
      </c>
      <c r="C12" s="101">
        <v>1</v>
      </c>
      <c r="D12" s="101"/>
      <c r="E12" s="97"/>
    </row>
    <row r="13" spans="1:5" ht="14.25" x14ac:dyDescent="0.2">
      <c r="A13" s="99">
        <v>9</v>
      </c>
      <c r="B13" s="100" t="s">
        <v>243</v>
      </c>
      <c r="C13" s="101">
        <v>1</v>
      </c>
      <c r="D13" s="101"/>
      <c r="E13" s="97"/>
    </row>
    <row r="14" spans="1:5" ht="28.5" x14ac:dyDescent="0.2">
      <c r="A14" s="99">
        <v>10</v>
      </c>
      <c r="B14" s="100" t="s">
        <v>242</v>
      </c>
      <c r="C14" s="101">
        <v>1</v>
      </c>
      <c r="D14" s="101"/>
      <c r="E14" s="97"/>
    </row>
    <row r="15" spans="1:5" ht="14.25" x14ac:dyDescent="0.2">
      <c r="A15" s="99">
        <v>11</v>
      </c>
      <c r="B15" s="100" t="s">
        <v>241</v>
      </c>
      <c r="C15" s="101">
        <v>1</v>
      </c>
      <c r="D15" s="101"/>
      <c r="E15" s="97"/>
    </row>
    <row r="16" spans="1:5" ht="14.25" x14ac:dyDescent="0.2">
      <c r="A16" s="99">
        <v>12</v>
      </c>
      <c r="B16" s="100" t="s">
        <v>240</v>
      </c>
      <c r="C16" s="101">
        <v>1</v>
      </c>
      <c r="D16" s="101"/>
      <c r="E16" s="97"/>
    </row>
    <row r="17" spans="1:5" ht="14.25" x14ac:dyDescent="0.2">
      <c r="A17" s="99">
        <v>13</v>
      </c>
      <c r="B17" s="100" t="s">
        <v>239</v>
      </c>
      <c r="C17" s="101">
        <v>1</v>
      </c>
      <c r="D17" s="101"/>
      <c r="E17" s="97"/>
    </row>
    <row r="18" spans="1:5" ht="14.25" x14ac:dyDescent="0.2">
      <c r="A18" s="99">
        <v>14</v>
      </c>
      <c r="B18" s="100" t="s">
        <v>238</v>
      </c>
      <c r="C18" s="101">
        <v>1</v>
      </c>
      <c r="D18" s="101"/>
      <c r="E18" s="97"/>
    </row>
    <row r="19" spans="1:5" ht="14.25" x14ac:dyDescent="0.2">
      <c r="A19" s="99">
        <v>15</v>
      </c>
      <c r="B19" s="100" t="s">
        <v>237</v>
      </c>
      <c r="C19" s="101"/>
      <c r="D19" s="101">
        <v>1</v>
      </c>
      <c r="E19" s="97"/>
    </row>
    <row r="20" spans="1:5" ht="14.25" x14ac:dyDescent="0.2">
      <c r="A20" s="99">
        <v>16</v>
      </c>
      <c r="B20" s="100" t="s">
        <v>236</v>
      </c>
      <c r="C20" s="101"/>
      <c r="D20" s="101">
        <v>1</v>
      </c>
      <c r="E20" s="97"/>
    </row>
    <row r="21" spans="1:5" ht="14.25" x14ac:dyDescent="0.2">
      <c r="A21" s="99">
        <v>17</v>
      </c>
      <c r="B21" s="100" t="s">
        <v>235</v>
      </c>
      <c r="C21" s="101"/>
      <c r="D21" s="101">
        <v>1</v>
      </c>
      <c r="E21" s="97"/>
    </row>
    <row r="22" spans="1:5" ht="14.25" x14ac:dyDescent="0.2">
      <c r="A22" s="99">
        <v>18</v>
      </c>
      <c r="B22" s="100" t="s">
        <v>234</v>
      </c>
      <c r="C22" s="101"/>
      <c r="D22" s="101">
        <v>1</v>
      </c>
      <c r="E22" s="97"/>
    </row>
    <row r="23" spans="1:5" ht="15" x14ac:dyDescent="0.25">
      <c r="A23" s="102"/>
      <c r="B23" s="103" t="s">
        <v>233</v>
      </c>
      <c r="C23" s="224">
        <v>12</v>
      </c>
      <c r="D23" s="224"/>
      <c r="E23" s="97"/>
    </row>
    <row r="24" spans="1:5" ht="15" x14ac:dyDescent="0.25">
      <c r="A24" s="102"/>
      <c r="B24" s="103" t="s">
        <v>232</v>
      </c>
      <c r="C24" s="224">
        <v>6</v>
      </c>
      <c r="D24" s="224"/>
      <c r="E24" s="97"/>
    </row>
    <row r="25" spans="1:5" x14ac:dyDescent="0.2">
      <c r="A25" s="97"/>
      <c r="B25" s="104" t="s">
        <v>231</v>
      </c>
      <c r="C25" s="225" t="str">
        <f>+IF(AND(C23&gt;=1,C23&lt;=5),"3", IF(AND(C23&gt;=6,C23&lt;=11), "4", IF(AND(C23&gt;=12,C23&lt;=18), "5", "Revisar")))</f>
        <v>5</v>
      </c>
      <c r="D25" s="225"/>
      <c r="E25" s="225"/>
    </row>
  </sheetData>
  <sheetProtection algorithmName="SHA-512" hashValue="xZsMOAKgSfYlUY5Dm1mtQptKamyLA2shxiQYxmDJeH2xIV1nW+VKW4VC37ulXPcdOXnnxLSi6t13I2D+njIcyA==" saltValue="x/oyvRZIQntRL+9MHcL32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opLeftCell="A13" workbookViewId="0">
      <selection activeCell="H20" sqref="H20"/>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8" width="12.28515625" style="136"/>
    <col min="9" max="13" width="0" style="136" hidden="1" customWidth="1"/>
    <col min="14" max="25" width="12.28515625" style="136"/>
    <col min="26" max="16384" width="12.28515625" style="34"/>
  </cols>
  <sheetData>
    <row r="1" spans="1:25" s="135" customFormat="1" ht="14.45" customHeight="1" x14ac:dyDescent="0.25">
      <c r="A1" s="228" t="s">
        <v>399</v>
      </c>
      <c r="B1" s="228"/>
      <c r="C1" s="228"/>
      <c r="D1" s="228"/>
      <c r="E1" s="133"/>
      <c r="F1" s="133"/>
      <c r="G1" s="133"/>
      <c r="H1" s="133"/>
      <c r="I1" s="133"/>
      <c r="J1" s="133"/>
      <c r="K1" s="133"/>
      <c r="L1" s="133"/>
      <c r="M1" s="134"/>
      <c r="N1" s="134"/>
      <c r="O1" s="134"/>
      <c r="P1" s="134"/>
      <c r="Q1" s="134"/>
      <c r="R1" s="134"/>
      <c r="S1" s="134"/>
      <c r="T1" s="134"/>
      <c r="U1" s="134"/>
      <c r="V1" s="134"/>
      <c r="W1" s="134"/>
      <c r="X1" s="134"/>
      <c r="Y1" s="134"/>
    </row>
    <row r="2" spans="1:25" s="135" customFormat="1" ht="15" x14ac:dyDescent="0.25">
      <c r="A2" s="228"/>
      <c r="B2" s="228"/>
      <c r="C2" s="228"/>
      <c r="D2" s="228"/>
      <c r="E2" s="133"/>
      <c r="F2" s="133"/>
      <c r="G2" s="133"/>
      <c r="H2" s="133"/>
      <c r="I2" s="133"/>
      <c r="J2" s="133"/>
      <c r="K2" s="133"/>
      <c r="L2" s="133"/>
      <c r="M2" s="134"/>
      <c r="N2" s="134"/>
      <c r="O2" s="134"/>
      <c r="P2" s="134"/>
      <c r="Q2" s="134"/>
      <c r="R2" s="134"/>
      <c r="S2" s="134"/>
      <c r="T2" s="134"/>
      <c r="U2" s="134"/>
      <c r="V2" s="134"/>
      <c r="W2" s="134"/>
      <c r="X2" s="134"/>
      <c r="Y2" s="134"/>
    </row>
    <row r="3" spans="1:25" s="135" customFormat="1" ht="15" x14ac:dyDescent="0.25">
      <c r="A3" s="228"/>
      <c r="B3" s="228"/>
      <c r="C3" s="228"/>
      <c r="D3" s="228"/>
      <c r="E3" s="133"/>
      <c r="F3" s="133"/>
      <c r="G3" s="133"/>
      <c r="H3" s="133"/>
      <c r="I3" s="133"/>
      <c r="J3" s="133"/>
      <c r="K3" s="133"/>
      <c r="L3" s="133"/>
      <c r="M3" s="134"/>
      <c r="N3" s="134"/>
      <c r="O3" s="134"/>
      <c r="P3" s="134"/>
      <c r="Q3" s="134"/>
      <c r="R3" s="134"/>
      <c r="S3" s="134"/>
      <c r="T3" s="134"/>
      <c r="U3" s="134"/>
      <c r="V3" s="134"/>
      <c r="W3" s="134"/>
      <c r="X3" s="134"/>
      <c r="Y3" s="134"/>
    </row>
    <row r="4" spans="1:25" s="135" customFormat="1" ht="15" x14ac:dyDescent="0.25">
      <c r="A4" s="228"/>
      <c r="B4" s="228"/>
      <c r="C4" s="228"/>
      <c r="D4" s="228"/>
      <c r="E4" s="133"/>
      <c r="F4" s="133"/>
      <c r="G4" s="133"/>
      <c r="H4" s="133"/>
      <c r="I4" s="133"/>
      <c r="J4" s="133"/>
      <c r="K4" s="133"/>
      <c r="L4" s="133"/>
      <c r="M4" s="134"/>
      <c r="N4" s="134"/>
      <c r="O4" s="134"/>
      <c r="P4" s="134"/>
      <c r="Q4" s="134"/>
      <c r="R4" s="134"/>
      <c r="S4" s="134"/>
      <c r="T4" s="134"/>
      <c r="U4" s="134"/>
      <c r="V4" s="134"/>
      <c r="W4" s="134"/>
      <c r="X4" s="134"/>
      <c r="Y4" s="134"/>
    </row>
    <row r="5" spans="1:25" s="135" customFormat="1" ht="15" x14ac:dyDescent="0.25">
      <c r="A5" s="228"/>
      <c r="B5" s="228"/>
      <c r="C5" s="228"/>
      <c r="D5" s="228"/>
      <c r="E5" s="133"/>
      <c r="F5" s="133"/>
      <c r="G5" s="133"/>
      <c r="H5" s="133"/>
      <c r="I5" s="133"/>
      <c r="J5" s="133"/>
      <c r="K5" s="133"/>
      <c r="L5" s="133"/>
      <c r="M5" s="134"/>
      <c r="N5" s="134"/>
      <c r="O5" s="134"/>
      <c r="P5" s="134"/>
      <c r="Q5" s="134"/>
      <c r="R5" s="134"/>
      <c r="S5" s="134"/>
      <c r="T5" s="134"/>
      <c r="U5" s="134"/>
      <c r="V5" s="134"/>
      <c r="W5" s="134"/>
      <c r="X5" s="134"/>
      <c r="Y5" s="134"/>
    </row>
    <row r="6" spans="1:25" s="135" customFormat="1" ht="15" x14ac:dyDescent="0.25">
      <c r="A6" s="229"/>
      <c r="B6" s="229"/>
      <c r="C6" s="229"/>
      <c r="D6" s="229"/>
      <c r="E6" s="133"/>
      <c r="F6" s="133"/>
      <c r="G6" s="133"/>
      <c r="H6" s="133"/>
      <c r="I6" s="133"/>
      <c r="J6" s="133"/>
      <c r="K6" s="133"/>
      <c r="L6" s="133"/>
      <c r="M6" s="134"/>
      <c r="N6" s="134"/>
      <c r="O6" s="134"/>
      <c r="P6" s="134"/>
      <c r="Q6" s="134"/>
      <c r="R6" s="134"/>
      <c r="S6" s="134"/>
      <c r="T6" s="134"/>
      <c r="U6" s="134"/>
      <c r="V6" s="134"/>
      <c r="W6" s="134"/>
      <c r="X6" s="134"/>
      <c r="Y6" s="134"/>
    </row>
    <row r="7" spans="1:25" x14ac:dyDescent="0.2">
      <c r="A7" s="217" t="s">
        <v>257</v>
      </c>
      <c r="B7" s="217"/>
      <c r="C7" s="217"/>
      <c r="D7" s="217"/>
    </row>
    <row r="8" spans="1:25" x14ac:dyDescent="0.2">
      <c r="A8" s="218" t="s">
        <v>400</v>
      </c>
      <c r="B8" s="218"/>
      <c r="C8" s="218"/>
      <c r="D8" s="218"/>
    </row>
    <row r="9" spans="1:25" x14ac:dyDescent="0.2">
      <c r="A9" s="219" t="s">
        <v>256</v>
      </c>
      <c r="B9" s="219" t="s">
        <v>255</v>
      </c>
      <c r="C9" s="219" t="s">
        <v>254</v>
      </c>
      <c r="D9" s="219"/>
    </row>
    <row r="10" spans="1:25" x14ac:dyDescent="0.2">
      <c r="A10" s="219"/>
      <c r="B10" s="219"/>
      <c r="C10" s="126" t="s">
        <v>253</v>
      </c>
      <c r="D10" s="126" t="s">
        <v>252</v>
      </c>
    </row>
    <row r="11" spans="1:25" x14ac:dyDescent="0.2">
      <c r="A11" s="39">
        <v>1</v>
      </c>
      <c r="B11" s="38" t="s">
        <v>251</v>
      </c>
      <c r="C11" s="37"/>
      <c r="D11" s="37">
        <v>1</v>
      </c>
    </row>
    <row r="12" spans="1:25" x14ac:dyDescent="0.2">
      <c r="A12" s="39">
        <v>2</v>
      </c>
      <c r="B12" s="38" t="s">
        <v>250</v>
      </c>
      <c r="C12" s="37">
        <v>1</v>
      </c>
      <c r="D12" s="37"/>
    </row>
    <row r="13" spans="1:25" x14ac:dyDescent="0.2">
      <c r="A13" s="39">
        <v>3</v>
      </c>
      <c r="B13" s="38" t="s">
        <v>249</v>
      </c>
      <c r="C13" s="37">
        <v>1</v>
      </c>
      <c r="D13" s="37"/>
    </row>
    <row r="14" spans="1:25" ht="25.5" x14ac:dyDescent="0.2">
      <c r="A14" s="39">
        <v>4</v>
      </c>
      <c r="B14" s="38" t="s">
        <v>248</v>
      </c>
      <c r="C14" s="37">
        <v>1</v>
      </c>
      <c r="D14" s="37"/>
    </row>
    <row r="15" spans="1:25" x14ac:dyDescent="0.2">
      <c r="A15" s="39">
        <v>5</v>
      </c>
      <c r="B15" s="38" t="s">
        <v>247</v>
      </c>
      <c r="C15" s="37">
        <v>1</v>
      </c>
      <c r="D15" s="37"/>
    </row>
    <row r="16" spans="1:25" x14ac:dyDescent="0.2">
      <c r="A16" s="39">
        <v>6</v>
      </c>
      <c r="B16" s="38" t="s">
        <v>246</v>
      </c>
      <c r="C16" s="37">
        <v>1</v>
      </c>
      <c r="D16" s="37"/>
      <c r="N16" s="136">
        <v>3</v>
      </c>
    </row>
    <row r="17" spans="1:14" x14ac:dyDescent="0.2">
      <c r="A17" s="39">
        <v>7</v>
      </c>
      <c r="B17" s="38" t="s">
        <v>245</v>
      </c>
      <c r="C17" s="37">
        <v>1</v>
      </c>
      <c r="D17" s="37"/>
      <c r="N17" s="136">
        <v>3</v>
      </c>
    </row>
    <row r="18" spans="1:14" ht="25.5" x14ac:dyDescent="0.2">
      <c r="A18" s="39">
        <v>8</v>
      </c>
      <c r="B18" s="38" t="s">
        <v>244</v>
      </c>
      <c r="C18" s="37">
        <v>1</v>
      </c>
      <c r="D18" s="37"/>
      <c r="N18" s="136">
        <v>4</v>
      </c>
    </row>
    <row r="19" spans="1:14" x14ac:dyDescent="0.2">
      <c r="A19" s="39">
        <v>9</v>
      </c>
      <c r="B19" s="38" t="s">
        <v>243</v>
      </c>
      <c r="C19" s="37"/>
      <c r="D19" s="37">
        <v>1</v>
      </c>
      <c r="N19" s="136">
        <v>3</v>
      </c>
    </row>
    <row r="20" spans="1:14" ht="25.5" x14ac:dyDescent="0.2">
      <c r="A20" s="39">
        <v>10</v>
      </c>
      <c r="B20" s="38" t="s">
        <v>242</v>
      </c>
      <c r="C20" s="37">
        <v>1</v>
      </c>
      <c r="D20" s="37"/>
      <c r="N20" s="136">
        <v>2</v>
      </c>
    </row>
    <row r="21" spans="1:14" x14ac:dyDescent="0.2">
      <c r="A21" s="39">
        <v>11</v>
      </c>
      <c r="B21" s="38" t="s">
        <v>241</v>
      </c>
      <c r="C21" s="37">
        <v>1</v>
      </c>
      <c r="D21" s="37"/>
      <c r="N21" s="136">
        <v>2</v>
      </c>
    </row>
    <row r="22" spans="1:14" x14ac:dyDescent="0.2">
      <c r="A22" s="39">
        <v>12</v>
      </c>
      <c r="B22" s="38" t="s">
        <v>240</v>
      </c>
      <c r="C22" s="37">
        <v>1</v>
      </c>
      <c r="D22" s="37"/>
      <c r="N22" s="136">
        <v>2</v>
      </c>
    </row>
    <row r="23" spans="1:14" x14ac:dyDescent="0.2">
      <c r="A23" s="39">
        <v>13</v>
      </c>
      <c r="B23" s="38" t="s">
        <v>239</v>
      </c>
      <c r="C23" s="37">
        <v>1</v>
      </c>
      <c r="D23" s="37"/>
      <c r="N23" s="136">
        <v>3</v>
      </c>
    </row>
    <row r="24" spans="1:14" x14ac:dyDescent="0.2">
      <c r="A24" s="39">
        <v>14</v>
      </c>
      <c r="B24" s="38" t="s">
        <v>238</v>
      </c>
      <c r="C24" s="37">
        <v>1</v>
      </c>
      <c r="D24" s="37"/>
      <c r="N24" s="136">
        <v>2</v>
      </c>
    </row>
    <row r="25" spans="1:14" x14ac:dyDescent="0.2">
      <c r="A25" s="39">
        <v>15</v>
      </c>
      <c r="B25" s="38" t="s">
        <v>237</v>
      </c>
      <c r="C25" s="37"/>
      <c r="D25" s="37">
        <v>1</v>
      </c>
      <c r="N25" s="136">
        <v>2</v>
      </c>
    </row>
    <row r="26" spans="1:14" x14ac:dyDescent="0.2">
      <c r="A26" s="39">
        <v>16</v>
      </c>
      <c r="B26" s="38" t="s">
        <v>236</v>
      </c>
      <c r="C26" s="37"/>
      <c r="D26" s="37">
        <v>1</v>
      </c>
      <c r="N26" s="136">
        <v>4</v>
      </c>
    </row>
    <row r="27" spans="1:14" x14ac:dyDescent="0.2">
      <c r="A27" s="39">
        <v>17</v>
      </c>
      <c r="B27" s="38" t="s">
        <v>235</v>
      </c>
      <c r="C27" s="37"/>
      <c r="D27" s="37">
        <v>1</v>
      </c>
      <c r="N27" s="136">
        <v>3</v>
      </c>
    </row>
    <row r="28" spans="1:14" x14ac:dyDescent="0.2">
      <c r="A28" s="39">
        <v>18</v>
      </c>
      <c r="B28" s="38" t="s">
        <v>234</v>
      </c>
      <c r="C28" s="37"/>
      <c r="D28" s="37">
        <v>1</v>
      </c>
      <c r="N28" s="136">
        <v>3</v>
      </c>
    </row>
    <row r="29" spans="1:14" x14ac:dyDescent="0.2">
      <c r="B29" s="35" t="s">
        <v>233</v>
      </c>
      <c r="C29" s="220">
        <f>+COUNT(C11:C28)</f>
        <v>12</v>
      </c>
      <c r="D29" s="220"/>
      <c r="N29" s="136">
        <v>4</v>
      </c>
    </row>
    <row r="30" spans="1:14" x14ac:dyDescent="0.2">
      <c r="B30" s="36" t="s">
        <v>232</v>
      </c>
      <c r="C30" s="215">
        <f>+COUNT(D11:D28)</f>
        <v>6</v>
      </c>
      <c r="D30" s="215"/>
      <c r="N30" s="136">
        <v>5</v>
      </c>
    </row>
    <row r="31" spans="1:14" x14ac:dyDescent="0.2">
      <c r="B31" s="35" t="s">
        <v>231</v>
      </c>
      <c r="C31" s="216" t="str">
        <f>+IF(AND(C29&gt;=1,C29&lt;=5),"3", IF(AND(C29&gt;=6,C29&lt;=11), "4", IF(AND(C29&gt;=12,C29&lt;=18), "5", "Revisar")))</f>
        <v>5</v>
      </c>
      <c r="D31" s="216"/>
      <c r="E31" s="216"/>
    </row>
  </sheetData>
  <sheetProtection algorithmName="SHA-512" hashValue="6DY90rGovwC4CaG6jQyeH/BrDlXONS5i2HaEONl7OEbBWHhv+xrsh5ddP+K9N2EajCJwXtWysOIW+B5+6xchfA==" saltValue="Wq2aYWCEPTUoeenEFVwCPA==" spinCount="100000" sheet="1" objects="1" scenarios="1"/>
  <mergeCells count="9">
    <mergeCell ref="C29:D29"/>
    <mergeCell ref="C30:D30"/>
    <mergeCell ref="C31:E31"/>
    <mergeCell ref="A1:D6"/>
    <mergeCell ref="A7:D7"/>
    <mergeCell ref="A8:D8"/>
    <mergeCell ref="A9:A10"/>
    <mergeCell ref="B9:B10"/>
    <mergeCell ref="C9:D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topLeftCell="A7" workbookViewId="0">
      <selection activeCell="P14" sqref="P14"/>
    </sheetView>
  </sheetViews>
  <sheetFormatPr baseColWidth="10" defaultColWidth="12.28515625" defaultRowHeight="12.75" x14ac:dyDescent="0.2"/>
  <cols>
    <col min="1" max="1" width="4.140625" style="34" customWidth="1"/>
    <col min="2" max="2" width="63.5703125" style="34" customWidth="1"/>
    <col min="3" max="4" width="6.28515625" style="34" customWidth="1"/>
    <col min="5" max="8" width="12.28515625" style="34"/>
    <col min="9" max="13" width="0" style="34" hidden="1" customWidth="1"/>
    <col min="14" max="16384" width="12.28515625" style="34"/>
  </cols>
  <sheetData>
    <row r="1" spans="1:5" x14ac:dyDescent="0.2">
      <c r="A1" s="217" t="s">
        <v>257</v>
      </c>
      <c r="B1" s="217"/>
      <c r="C1" s="217"/>
      <c r="D1" s="217"/>
      <c r="E1" s="97"/>
    </row>
    <row r="2" spans="1:5" ht="44.25" customHeight="1" x14ac:dyDescent="0.2">
      <c r="A2" s="230" t="s">
        <v>411</v>
      </c>
      <c r="B2" s="230"/>
      <c r="C2" s="230"/>
      <c r="D2" s="230"/>
      <c r="E2" s="97"/>
    </row>
    <row r="3" spans="1:5" ht="15" x14ac:dyDescent="0.2">
      <c r="A3" s="227" t="s">
        <v>256</v>
      </c>
      <c r="B3" s="227" t="s">
        <v>255</v>
      </c>
      <c r="C3" s="227" t="s">
        <v>254</v>
      </c>
      <c r="D3" s="227"/>
      <c r="E3" s="97"/>
    </row>
    <row r="4" spans="1:5" ht="15" x14ac:dyDescent="0.2">
      <c r="A4" s="227"/>
      <c r="B4" s="227"/>
      <c r="C4" s="128" t="s">
        <v>253</v>
      </c>
      <c r="D4" s="128" t="s">
        <v>252</v>
      </c>
      <c r="E4" s="97"/>
    </row>
    <row r="5" spans="1:5" ht="14.25" x14ac:dyDescent="0.2">
      <c r="A5" s="99">
        <v>1</v>
      </c>
      <c r="B5" s="100" t="s">
        <v>251</v>
      </c>
      <c r="C5" s="101">
        <v>1</v>
      </c>
      <c r="D5" s="101"/>
      <c r="E5" s="97"/>
    </row>
    <row r="6" spans="1:5" ht="14.25" x14ac:dyDescent="0.2">
      <c r="A6" s="99">
        <v>2</v>
      </c>
      <c r="B6" s="100" t="s">
        <v>250</v>
      </c>
      <c r="C6" s="101">
        <v>1</v>
      </c>
      <c r="D6" s="101"/>
      <c r="E6" s="97"/>
    </row>
    <row r="7" spans="1:5" ht="14.25" x14ac:dyDescent="0.2">
      <c r="A7" s="99">
        <v>3</v>
      </c>
      <c r="B7" s="100" t="s">
        <v>249</v>
      </c>
      <c r="C7" s="101">
        <v>1</v>
      </c>
      <c r="D7" s="101"/>
      <c r="E7" s="97"/>
    </row>
    <row r="8" spans="1:5" ht="28.5" x14ac:dyDescent="0.2">
      <c r="A8" s="99">
        <v>4</v>
      </c>
      <c r="B8" s="100" t="s">
        <v>248</v>
      </c>
      <c r="C8" s="101"/>
      <c r="D8" s="101">
        <v>1</v>
      </c>
      <c r="E8" s="97"/>
    </row>
    <row r="9" spans="1:5" ht="28.5" x14ac:dyDescent="0.2">
      <c r="A9" s="99">
        <v>5</v>
      </c>
      <c r="B9" s="100" t="s">
        <v>247</v>
      </c>
      <c r="C9" s="101">
        <v>1</v>
      </c>
      <c r="D9" s="101"/>
      <c r="E9" s="97"/>
    </row>
    <row r="10" spans="1:5" ht="14.25" x14ac:dyDescent="0.2">
      <c r="A10" s="99">
        <v>6</v>
      </c>
      <c r="B10" s="100" t="s">
        <v>246</v>
      </c>
      <c r="C10" s="101">
        <v>1</v>
      </c>
      <c r="D10" s="101"/>
      <c r="E10" s="97"/>
    </row>
    <row r="11" spans="1:5" ht="28.5" x14ac:dyDescent="0.2">
      <c r="A11" s="99">
        <v>7</v>
      </c>
      <c r="B11" s="100" t="s">
        <v>245</v>
      </c>
      <c r="C11" s="101">
        <v>1</v>
      </c>
      <c r="D11" s="101"/>
      <c r="E11" s="97"/>
    </row>
    <row r="12" spans="1:5" ht="28.5" x14ac:dyDescent="0.2">
      <c r="A12" s="99">
        <v>8</v>
      </c>
      <c r="B12" s="100" t="s">
        <v>244</v>
      </c>
      <c r="C12" s="101"/>
      <c r="D12" s="101">
        <v>1</v>
      </c>
      <c r="E12" s="97"/>
    </row>
    <row r="13" spans="1:5" ht="14.25" x14ac:dyDescent="0.2">
      <c r="A13" s="99">
        <v>9</v>
      </c>
      <c r="B13" s="100" t="s">
        <v>243</v>
      </c>
      <c r="C13" s="101">
        <v>1</v>
      </c>
      <c r="D13" s="101"/>
      <c r="E13" s="97"/>
    </row>
    <row r="14" spans="1:5" ht="28.5" x14ac:dyDescent="0.2">
      <c r="A14" s="99">
        <v>10</v>
      </c>
      <c r="B14" s="100" t="s">
        <v>242</v>
      </c>
      <c r="C14" s="101">
        <v>1</v>
      </c>
      <c r="D14" s="101"/>
      <c r="E14" s="97"/>
    </row>
    <row r="15" spans="1:5" ht="14.25" x14ac:dyDescent="0.2">
      <c r="A15" s="99">
        <v>11</v>
      </c>
      <c r="B15" s="100" t="s">
        <v>241</v>
      </c>
      <c r="C15" s="101">
        <v>1</v>
      </c>
      <c r="D15" s="101"/>
      <c r="E15" s="97"/>
    </row>
    <row r="16" spans="1:5" ht="14.25" x14ac:dyDescent="0.2">
      <c r="A16" s="99">
        <v>12</v>
      </c>
      <c r="B16" s="100" t="s">
        <v>240</v>
      </c>
      <c r="C16" s="101">
        <v>1</v>
      </c>
      <c r="D16" s="101"/>
      <c r="E16" s="97"/>
    </row>
    <row r="17" spans="1:5" ht="14.25" x14ac:dyDescent="0.2">
      <c r="A17" s="99">
        <v>13</v>
      </c>
      <c r="B17" s="100" t="s">
        <v>239</v>
      </c>
      <c r="C17" s="101">
        <v>1</v>
      </c>
      <c r="D17" s="101"/>
      <c r="E17" s="97"/>
    </row>
    <row r="18" spans="1:5" ht="14.25" x14ac:dyDescent="0.2">
      <c r="A18" s="99">
        <v>14</v>
      </c>
      <c r="B18" s="100" t="s">
        <v>238</v>
      </c>
      <c r="C18" s="101">
        <v>1</v>
      </c>
      <c r="D18" s="101"/>
      <c r="E18" s="97"/>
    </row>
    <row r="19" spans="1:5" ht="14.25" x14ac:dyDescent="0.2">
      <c r="A19" s="99">
        <v>15</v>
      </c>
      <c r="B19" s="100" t="s">
        <v>237</v>
      </c>
      <c r="C19" s="101"/>
      <c r="D19" s="101">
        <v>1</v>
      </c>
      <c r="E19" s="97"/>
    </row>
    <row r="20" spans="1:5" ht="14.25" x14ac:dyDescent="0.2">
      <c r="A20" s="99">
        <v>16</v>
      </c>
      <c r="B20" s="100" t="s">
        <v>236</v>
      </c>
      <c r="C20" s="101"/>
      <c r="D20" s="101">
        <v>1</v>
      </c>
      <c r="E20" s="97"/>
    </row>
    <row r="21" spans="1:5" ht="14.25" x14ac:dyDescent="0.2">
      <c r="A21" s="99">
        <v>17</v>
      </c>
      <c r="B21" s="100" t="s">
        <v>235</v>
      </c>
      <c r="C21" s="101">
        <v>1</v>
      </c>
      <c r="D21" s="101"/>
      <c r="E21" s="97"/>
    </row>
    <row r="22" spans="1:5" ht="14.25" x14ac:dyDescent="0.2">
      <c r="A22" s="99">
        <v>18</v>
      </c>
      <c r="B22" s="100" t="s">
        <v>234</v>
      </c>
      <c r="C22" s="101"/>
      <c r="D22" s="101">
        <v>1</v>
      </c>
      <c r="E22" s="97"/>
    </row>
    <row r="23" spans="1:5" ht="15" x14ac:dyDescent="0.25">
      <c r="A23" s="102"/>
      <c r="B23" s="103" t="s">
        <v>233</v>
      </c>
      <c r="C23" s="224">
        <v>13</v>
      </c>
      <c r="D23" s="224"/>
      <c r="E23" s="97"/>
    </row>
    <row r="24" spans="1:5" ht="15" x14ac:dyDescent="0.25">
      <c r="A24" s="102"/>
      <c r="B24" s="103" t="s">
        <v>232</v>
      </c>
      <c r="C24" s="224"/>
      <c r="D24" s="224"/>
      <c r="E24" s="97"/>
    </row>
    <row r="25" spans="1:5" x14ac:dyDescent="0.2">
      <c r="A25" s="97"/>
      <c r="B25" s="104" t="s">
        <v>231</v>
      </c>
      <c r="C25" s="225" t="str">
        <f>+IF(AND(C23&gt;=1,C23&lt;=5),"3", IF(AND(C23&gt;=6,C23&lt;=11), "4", IF(AND(C23&gt;=12,C23&lt;=18), "5", "Revisar")))</f>
        <v>5</v>
      </c>
      <c r="D25" s="225"/>
      <c r="E25" s="225"/>
    </row>
  </sheetData>
  <sheetProtection algorithmName="SHA-512" hashValue="GHgwbmdvqn7WskU1sZ//vyrPeZK6Jlh953y02Mkao3MGUajf5oLTscrZd0rx5w5ZPHbWhkl3wjqHJf1y2KBRcw==" saltValue="lAVDYJgSX6x+hs165UL2iQ=="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Y42"/>
  <sheetViews>
    <sheetView workbookViewId="0">
      <selection activeCell="C15" sqref="C15"/>
    </sheetView>
  </sheetViews>
  <sheetFormatPr baseColWidth="10" defaultColWidth="11.5703125" defaultRowHeight="12" x14ac:dyDescent="0.2"/>
  <cols>
    <col min="1" max="1" width="11.5703125" style="41"/>
    <col min="2" max="2" width="19.28515625" style="22" customWidth="1"/>
    <col min="3" max="3" width="41.28515625" style="22" customWidth="1"/>
    <col min="4" max="4" width="27.140625" style="22" customWidth="1"/>
    <col min="5" max="5" width="35.28515625" style="30" customWidth="1"/>
    <col min="6" max="6" width="11.5703125" style="22"/>
    <col min="7" max="7" width="11.5703125" style="31"/>
    <col min="8" max="8" width="11.5703125" style="31" customWidth="1"/>
    <col min="9" max="9" width="12.42578125" style="22" bestFit="1" customWidth="1"/>
    <col min="10" max="10" width="0" style="22" hidden="1" customWidth="1"/>
    <col min="11" max="12" width="0" style="31" hidden="1" customWidth="1"/>
    <col min="13" max="13" width="12.42578125" style="22" hidden="1" customWidth="1"/>
    <col min="14" max="16" width="11.5703125" style="22"/>
    <col min="17" max="17" width="11.5703125" style="31"/>
    <col min="18" max="21" width="11.5703125" style="22"/>
    <col min="22" max="16384" width="11.5703125" style="23"/>
  </cols>
  <sheetData>
    <row r="3" spans="1:25" ht="12.75" thickBot="1" x14ac:dyDescent="0.25"/>
    <row r="4" spans="1:25" x14ac:dyDescent="0.2">
      <c r="B4" s="149" t="s">
        <v>181</v>
      </c>
      <c r="C4" s="150"/>
      <c r="D4" s="150"/>
      <c r="E4" s="151"/>
      <c r="F4" s="32"/>
      <c r="G4" s="32"/>
      <c r="H4" s="32"/>
      <c r="I4" s="32"/>
      <c r="J4" s="149" t="s">
        <v>182</v>
      </c>
      <c r="K4" s="150"/>
      <c r="L4" s="150"/>
      <c r="M4" s="150"/>
      <c r="N4" s="150"/>
      <c r="O4" s="150"/>
      <c r="P4" s="150"/>
      <c r="Q4" s="150"/>
      <c r="R4" s="150"/>
      <c r="S4" s="150"/>
      <c r="T4" s="150"/>
      <c r="U4" s="151"/>
      <c r="V4" s="157" t="s">
        <v>183</v>
      </c>
      <c r="W4" s="158"/>
      <c r="X4" s="158"/>
      <c r="Y4" s="159"/>
    </row>
    <row r="5" spans="1:25" ht="12.75" thickBot="1" x14ac:dyDescent="0.25">
      <c r="B5" s="152"/>
      <c r="C5" s="153"/>
      <c r="D5" s="153"/>
      <c r="E5" s="154"/>
      <c r="F5" s="33"/>
      <c r="G5" s="33"/>
      <c r="H5" s="33"/>
      <c r="I5" s="33"/>
      <c r="J5" s="152"/>
      <c r="K5" s="153"/>
      <c r="L5" s="153"/>
      <c r="M5" s="153"/>
      <c r="N5" s="153"/>
      <c r="O5" s="153"/>
      <c r="P5" s="153"/>
      <c r="Q5" s="153"/>
      <c r="R5" s="153"/>
      <c r="S5" s="153"/>
      <c r="T5" s="153"/>
      <c r="U5" s="154"/>
      <c r="V5" s="160">
        <v>3</v>
      </c>
      <c r="W5" s="161"/>
      <c r="X5" s="161"/>
      <c r="Y5" s="162"/>
    </row>
    <row r="6" spans="1:25" ht="11.45" customHeight="1" x14ac:dyDescent="0.2">
      <c r="A6" s="155" t="s">
        <v>258</v>
      </c>
      <c r="B6" s="155" t="s">
        <v>191</v>
      </c>
      <c r="C6" s="155" t="s">
        <v>192</v>
      </c>
      <c r="D6" s="163" t="s">
        <v>193</v>
      </c>
      <c r="E6" s="155" t="s">
        <v>194</v>
      </c>
      <c r="F6" s="149" t="s">
        <v>184</v>
      </c>
      <c r="G6" s="150"/>
      <c r="H6" s="150"/>
      <c r="I6" s="151"/>
      <c r="J6" s="149" t="s">
        <v>184</v>
      </c>
      <c r="K6" s="150"/>
      <c r="L6" s="150"/>
      <c r="M6" s="151"/>
      <c r="N6" s="149" t="s">
        <v>185</v>
      </c>
      <c r="O6" s="150"/>
      <c r="P6" s="150"/>
      <c r="Q6" s="150"/>
      <c r="R6" s="150"/>
      <c r="S6" s="150"/>
      <c r="T6" s="150"/>
      <c r="U6" s="151"/>
      <c r="V6" s="144" t="s">
        <v>270</v>
      </c>
      <c r="W6" s="165" t="s">
        <v>271</v>
      </c>
      <c r="X6" s="165" t="s">
        <v>272</v>
      </c>
      <c r="Y6" s="165" t="s">
        <v>273</v>
      </c>
    </row>
    <row r="7" spans="1:25" ht="12.75" hidden="1" thickBot="1" x14ac:dyDescent="0.25">
      <c r="A7" s="156"/>
      <c r="B7" s="156"/>
      <c r="C7" s="156"/>
      <c r="D7" s="164"/>
      <c r="E7" s="156"/>
      <c r="F7" s="152"/>
      <c r="G7" s="153"/>
      <c r="H7" s="153"/>
      <c r="I7" s="154"/>
      <c r="J7" s="152"/>
      <c r="K7" s="153"/>
      <c r="L7" s="153"/>
      <c r="M7" s="154"/>
      <c r="N7" s="152" t="s">
        <v>186</v>
      </c>
      <c r="O7" s="153"/>
      <c r="P7" s="153"/>
      <c r="Q7" s="153"/>
      <c r="R7" s="153"/>
      <c r="S7" s="153"/>
      <c r="T7" s="153"/>
      <c r="U7" s="154"/>
      <c r="V7" s="145"/>
      <c r="W7" s="166"/>
      <c r="X7" s="166"/>
      <c r="Y7" s="166"/>
    </row>
    <row r="8" spans="1:25" ht="12" hidden="1" customHeight="1" thickBot="1" x14ac:dyDescent="0.25">
      <c r="A8" s="156"/>
      <c r="B8" s="156"/>
      <c r="C8" s="156"/>
      <c r="D8" s="164"/>
      <c r="E8" s="156"/>
      <c r="F8" s="146" t="s">
        <v>187</v>
      </c>
      <c r="G8" s="147"/>
      <c r="H8" s="147"/>
      <c r="I8" s="148"/>
      <c r="J8" s="146" t="s">
        <v>187</v>
      </c>
      <c r="K8" s="147"/>
      <c r="L8" s="147"/>
      <c r="M8" s="148"/>
      <c r="N8" s="155" t="s">
        <v>264</v>
      </c>
      <c r="O8" s="146" t="s">
        <v>188</v>
      </c>
      <c r="P8" s="147"/>
      <c r="Q8" s="147"/>
      <c r="R8" s="148"/>
      <c r="S8" s="146" t="s">
        <v>189</v>
      </c>
      <c r="T8" s="147"/>
      <c r="U8" s="148"/>
      <c r="V8" s="145"/>
      <c r="W8" s="166"/>
      <c r="X8" s="166"/>
      <c r="Y8" s="166"/>
    </row>
    <row r="9" spans="1:25" ht="24" hidden="1" x14ac:dyDescent="0.2">
      <c r="A9" s="156"/>
      <c r="B9" s="156"/>
      <c r="C9" s="156"/>
      <c r="D9" s="164"/>
      <c r="E9" s="156"/>
      <c r="F9" s="43" t="s">
        <v>195</v>
      </c>
      <c r="G9" s="43" t="s">
        <v>196</v>
      </c>
      <c r="H9" s="43"/>
      <c r="I9" s="43" t="s">
        <v>197</v>
      </c>
      <c r="J9" s="43" t="s">
        <v>195</v>
      </c>
      <c r="K9" s="43" t="s">
        <v>196</v>
      </c>
      <c r="L9" s="43"/>
      <c r="M9" s="43" t="s">
        <v>197</v>
      </c>
      <c r="N9" s="156"/>
      <c r="O9" s="43" t="s">
        <v>265</v>
      </c>
      <c r="P9" s="43" t="s">
        <v>266</v>
      </c>
      <c r="Q9" s="43"/>
      <c r="R9" s="43" t="s">
        <v>190</v>
      </c>
      <c r="S9" s="43" t="s">
        <v>267</v>
      </c>
      <c r="T9" s="43" t="s">
        <v>268</v>
      </c>
      <c r="U9" s="43" t="s">
        <v>269</v>
      </c>
      <c r="V9" s="145"/>
      <c r="W9" s="166"/>
      <c r="X9" s="166"/>
      <c r="Y9" s="166"/>
    </row>
    <row r="10" spans="1:25" ht="96" hidden="1" x14ac:dyDescent="0.2">
      <c r="A10" s="44">
        <v>1</v>
      </c>
      <c r="B10" s="24" t="s">
        <v>0</v>
      </c>
      <c r="C10" s="25" t="s">
        <v>119</v>
      </c>
      <c r="D10" s="26" t="s">
        <v>90</v>
      </c>
      <c r="E10" s="25" t="s">
        <v>120</v>
      </c>
      <c r="F10" s="29"/>
      <c r="G10" s="29"/>
      <c r="H10" s="29">
        <f>+F10+G10</f>
        <v>0</v>
      </c>
      <c r="I10" s="45" t="str">
        <f>IF((H10)&lt;=3,"Baja",IF(AND((H10)&gt;=4,(H10)&lt;=5),"Moderada",IF(AND((H10)&gt;=6,(H10)&lt;=7),"Alta",IF(AND((H10)&gt;=8,(H10)&lt;=10),"Extrema"))))</f>
        <v>Baja</v>
      </c>
      <c r="J10" s="29"/>
      <c r="K10" s="29"/>
      <c r="L10" s="29"/>
      <c r="M10" s="45"/>
      <c r="N10" s="46"/>
      <c r="O10" s="29"/>
      <c r="P10" s="29"/>
      <c r="Q10" s="29">
        <f>+O10+P10</f>
        <v>0</v>
      </c>
      <c r="R10" s="45" t="str">
        <f>IF((Q10)&lt;=3,"Baja",IF(AND((Q10)&gt;=4,(Q10)&lt;=5),"Moderada",IF(AND((Q10)&gt;=6,(Q10)&lt;=7),"Alta",IF(AND((Q10)&gt;=8,(Q10)&lt;=10),"Extrema"))))</f>
        <v>Baja</v>
      </c>
      <c r="S10" s="46"/>
      <c r="T10" s="46"/>
      <c r="U10" s="46"/>
      <c r="V10" s="47"/>
      <c r="W10" s="47"/>
      <c r="X10" s="47"/>
      <c r="Y10" s="47"/>
    </row>
    <row r="11" spans="1:25" ht="72" hidden="1" x14ac:dyDescent="0.2">
      <c r="A11" s="44">
        <f>+A10+1</f>
        <v>2</v>
      </c>
      <c r="B11" s="24" t="s">
        <v>0</v>
      </c>
      <c r="C11" s="25" t="s">
        <v>118</v>
      </c>
      <c r="D11" s="26" t="s">
        <v>259</v>
      </c>
      <c r="E11" s="25" t="s">
        <v>117</v>
      </c>
      <c r="F11" s="29"/>
      <c r="G11" s="29"/>
      <c r="H11" s="29">
        <f t="shared" ref="H11:H42" si="0">+F11+G11</f>
        <v>0</v>
      </c>
      <c r="I11" s="45" t="str">
        <f t="shared" ref="I11:I42" si="1">IF((H11)&lt;=3,"Baja",IF(AND((H11)&gt;=4,(H11)&lt;=5),"Moderada",IF(AND((H11)&gt;=6,(H11)&lt;=7),"Alta",IF(AND((H11)&gt;=8,(H11)&lt;=10),"Extrema"))))</f>
        <v>Baja</v>
      </c>
      <c r="J11" s="29"/>
      <c r="K11" s="29"/>
      <c r="L11" s="29"/>
      <c r="M11" s="45"/>
      <c r="N11" s="46"/>
      <c r="O11" s="29"/>
      <c r="P11" s="29"/>
      <c r="Q11" s="29">
        <f t="shared" ref="Q11:Q42" si="2">+O11+P11</f>
        <v>0</v>
      </c>
      <c r="R11" s="45" t="str">
        <f t="shared" ref="R11:R42" si="3">IF((Q11)&lt;=3,"Baja",IF(AND((Q11)&gt;=4,(Q11)&lt;=5),"Moderada",IF(AND((Q11)&gt;=6,(Q11)&lt;=7),"Alta",IF(AND((Q11)&gt;=8,(Q11)&lt;=10),"Extrema"))))</f>
        <v>Baja</v>
      </c>
      <c r="S11" s="46"/>
      <c r="T11" s="46"/>
      <c r="U11" s="46"/>
      <c r="V11" s="47"/>
      <c r="W11" s="47"/>
      <c r="X11" s="47"/>
      <c r="Y11" s="47"/>
    </row>
    <row r="12" spans="1:25" ht="84" hidden="1" x14ac:dyDescent="0.2">
      <c r="A12" s="44">
        <f t="shared" ref="A12:A42" si="4">+A11+1</f>
        <v>3</v>
      </c>
      <c r="B12" s="24" t="s">
        <v>1</v>
      </c>
      <c r="C12" s="25" t="s">
        <v>121</v>
      </c>
      <c r="D12" s="26" t="s">
        <v>25</v>
      </c>
      <c r="E12" s="25" t="s">
        <v>122</v>
      </c>
      <c r="F12" s="29"/>
      <c r="G12" s="29"/>
      <c r="H12" s="29">
        <f t="shared" si="0"/>
        <v>0</v>
      </c>
      <c r="I12" s="45" t="str">
        <f t="shared" si="1"/>
        <v>Baja</v>
      </c>
      <c r="J12" s="29"/>
      <c r="K12" s="29"/>
      <c r="L12" s="29"/>
      <c r="M12" s="45"/>
      <c r="N12" s="46"/>
      <c r="O12" s="29"/>
      <c r="P12" s="29"/>
      <c r="Q12" s="29">
        <f t="shared" si="2"/>
        <v>0</v>
      </c>
      <c r="R12" s="45" t="str">
        <f t="shared" si="3"/>
        <v>Baja</v>
      </c>
      <c r="S12" s="46"/>
      <c r="T12" s="46"/>
      <c r="U12" s="46"/>
      <c r="V12" s="47"/>
      <c r="W12" s="47"/>
      <c r="X12" s="47"/>
      <c r="Y12" s="47"/>
    </row>
    <row r="13" spans="1:25" ht="96" hidden="1" x14ac:dyDescent="0.2">
      <c r="A13" s="44">
        <f t="shared" si="4"/>
        <v>4</v>
      </c>
      <c r="B13" s="24" t="s">
        <v>1</v>
      </c>
      <c r="C13" s="25" t="s">
        <v>123</v>
      </c>
      <c r="D13" s="26" t="s">
        <v>91</v>
      </c>
      <c r="E13" s="25" t="s">
        <v>124</v>
      </c>
      <c r="F13" s="29"/>
      <c r="G13" s="29"/>
      <c r="H13" s="29">
        <f t="shared" si="0"/>
        <v>0</v>
      </c>
      <c r="I13" s="45" t="str">
        <f t="shared" si="1"/>
        <v>Baja</v>
      </c>
      <c r="J13" s="29"/>
      <c r="K13" s="29"/>
      <c r="L13" s="29"/>
      <c r="M13" s="45"/>
      <c r="N13" s="46"/>
      <c r="O13" s="29"/>
      <c r="P13" s="29"/>
      <c r="Q13" s="29">
        <f t="shared" si="2"/>
        <v>0</v>
      </c>
      <c r="R13" s="45" t="str">
        <f t="shared" si="3"/>
        <v>Baja</v>
      </c>
      <c r="S13" s="46"/>
      <c r="T13" s="46"/>
      <c r="U13" s="46"/>
      <c r="V13" s="47"/>
      <c r="W13" s="47"/>
      <c r="X13" s="47"/>
      <c r="Y13" s="47"/>
    </row>
    <row r="14" spans="1:25" ht="84" x14ac:dyDescent="0.2">
      <c r="A14" s="44">
        <f t="shared" si="4"/>
        <v>5</v>
      </c>
      <c r="B14" s="24" t="s">
        <v>2</v>
      </c>
      <c r="C14" s="25" t="s">
        <v>125</v>
      </c>
      <c r="D14" s="26" t="s">
        <v>92</v>
      </c>
      <c r="E14" s="25" t="s">
        <v>126</v>
      </c>
      <c r="F14" s="29"/>
      <c r="G14" s="29"/>
      <c r="H14" s="29">
        <f t="shared" si="0"/>
        <v>0</v>
      </c>
      <c r="I14" s="45" t="str">
        <f t="shared" si="1"/>
        <v>Baja</v>
      </c>
      <c r="J14" s="29"/>
      <c r="K14" s="29"/>
      <c r="L14" s="29"/>
      <c r="M14" s="45"/>
      <c r="N14" s="46"/>
      <c r="O14" s="29"/>
      <c r="P14" s="29"/>
      <c r="Q14" s="29">
        <f t="shared" si="2"/>
        <v>0</v>
      </c>
      <c r="R14" s="45" t="str">
        <f t="shared" si="3"/>
        <v>Baja</v>
      </c>
      <c r="S14" s="46"/>
      <c r="T14" s="46"/>
      <c r="U14" s="46"/>
      <c r="V14" s="47"/>
      <c r="W14" s="47"/>
      <c r="X14" s="47"/>
      <c r="Y14" s="47"/>
    </row>
    <row r="15" spans="1:25" ht="84" x14ac:dyDescent="0.2">
      <c r="A15" s="44">
        <f t="shared" si="4"/>
        <v>6</v>
      </c>
      <c r="B15" s="24" t="s">
        <v>3</v>
      </c>
      <c r="C15" s="25" t="s">
        <v>141</v>
      </c>
      <c r="D15" s="26" t="s">
        <v>129</v>
      </c>
      <c r="E15" s="25" t="s">
        <v>142</v>
      </c>
      <c r="F15" s="29"/>
      <c r="G15" s="29"/>
      <c r="H15" s="29">
        <f t="shared" si="0"/>
        <v>0</v>
      </c>
      <c r="I15" s="45" t="str">
        <f t="shared" si="1"/>
        <v>Baja</v>
      </c>
      <c r="J15" s="29"/>
      <c r="K15" s="29"/>
      <c r="L15" s="29"/>
      <c r="M15" s="45"/>
      <c r="N15" s="46"/>
      <c r="O15" s="29"/>
      <c r="P15" s="29"/>
      <c r="Q15" s="29">
        <f t="shared" si="2"/>
        <v>0</v>
      </c>
      <c r="R15" s="45" t="str">
        <f t="shared" si="3"/>
        <v>Baja</v>
      </c>
      <c r="S15" s="46"/>
      <c r="T15" s="46"/>
      <c r="U15" s="46"/>
      <c r="V15" s="47"/>
      <c r="W15" s="47"/>
      <c r="X15" s="47"/>
      <c r="Y15" s="47"/>
    </row>
    <row r="16" spans="1:25" ht="72" x14ac:dyDescent="0.2">
      <c r="A16" s="44">
        <f t="shared" si="4"/>
        <v>7</v>
      </c>
      <c r="B16" s="24" t="s">
        <v>3</v>
      </c>
      <c r="C16" s="25" t="s">
        <v>127</v>
      </c>
      <c r="D16" s="26" t="s">
        <v>93</v>
      </c>
      <c r="E16" s="25" t="s">
        <v>128</v>
      </c>
      <c r="F16" s="29"/>
      <c r="G16" s="29"/>
      <c r="H16" s="29">
        <f t="shared" si="0"/>
        <v>0</v>
      </c>
      <c r="I16" s="45" t="str">
        <f t="shared" si="1"/>
        <v>Baja</v>
      </c>
      <c r="J16" s="29"/>
      <c r="K16" s="29"/>
      <c r="L16" s="29"/>
      <c r="M16" s="45"/>
      <c r="N16" s="46"/>
      <c r="O16" s="29"/>
      <c r="P16" s="29"/>
      <c r="Q16" s="29">
        <f t="shared" si="2"/>
        <v>0</v>
      </c>
      <c r="R16" s="45" t="str">
        <f t="shared" si="3"/>
        <v>Baja</v>
      </c>
      <c r="S16" s="46"/>
      <c r="T16" s="46"/>
      <c r="U16" s="46"/>
      <c r="V16" s="47"/>
      <c r="W16" s="47"/>
      <c r="X16" s="47"/>
      <c r="Y16" s="47"/>
    </row>
    <row r="17" spans="1:25" ht="120" hidden="1" x14ac:dyDescent="0.2">
      <c r="A17" s="44">
        <f t="shared" si="4"/>
        <v>8</v>
      </c>
      <c r="B17" s="24" t="s">
        <v>4</v>
      </c>
      <c r="C17" s="25" t="s">
        <v>130</v>
      </c>
      <c r="D17" s="26" t="s">
        <v>94</v>
      </c>
      <c r="E17" s="25" t="s">
        <v>131</v>
      </c>
      <c r="F17" s="29"/>
      <c r="G17" s="29"/>
      <c r="H17" s="29">
        <f t="shared" si="0"/>
        <v>0</v>
      </c>
      <c r="I17" s="45" t="str">
        <f t="shared" si="1"/>
        <v>Baja</v>
      </c>
      <c r="J17" s="29"/>
      <c r="K17" s="29"/>
      <c r="L17" s="29"/>
      <c r="M17" s="45"/>
      <c r="N17" s="46"/>
      <c r="O17" s="29"/>
      <c r="P17" s="29"/>
      <c r="Q17" s="29">
        <f t="shared" si="2"/>
        <v>0</v>
      </c>
      <c r="R17" s="45" t="str">
        <f t="shared" si="3"/>
        <v>Baja</v>
      </c>
      <c r="S17" s="46"/>
      <c r="T17" s="46"/>
      <c r="U17" s="46"/>
      <c r="V17" s="47"/>
      <c r="W17" s="47"/>
      <c r="X17" s="47"/>
      <c r="Y17" s="47"/>
    </row>
    <row r="18" spans="1:25" ht="144" hidden="1" x14ac:dyDescent="0.2">
      <c r="A18" s="44">
        <f t="shared" si="4"/>
        <v>9</v>
      </c>
      <c r="B18" s="24" t="s">
        <v>4</v>
      </c>
      <c r="C18" s="25" t="s">
        <v>132</v>
      </c>
      <c r="D18" s="26" t="s">
        <v>95</v>
      </c>
      <c r="E18" s="25" t="s">
        <v>133</v>
      </c>
      <c r="F18" s="29"/>
      <c r="G18" s="29"/>
      <c r="H18" s="29">
        <f t="shared" si="0"/>
        <v>0</v>
      </c>
      <c r="I18" s="45" t="str">
        <f t="shared" si="1"/>
        <v>Baja</v>
      </c>
      <c r="J18" s="29"/>
      <c r="K18" s="29"/>
      <c r="L18" s="29"/>
      <c r="M18" s="45"/>
      <c r="N18" s="46"/>
      <c r="O18" s="29"/>
      <c r="P18" s="29"/>
      <c r="Q18" s="29">
        <f t="shared" si="2"/>
        <v>0</v>
      </c>
      <c r="R18" s="45" t="str">
        <f t="shared" si="3"/>
        <v>Baja</v>
      </c>
      <c r="S18" s="46"/>
      <c r="T18" s="46"/>
      <c r="U18" s="46"/>
      <c r="V18" s="47"/>
      <c r="W18" s="47"/>
      <c r="X18" s="47"/>
      <c r="Y18" s="47"/>
    </row>
    <row r="19" spans="1:25" ht="132" hidden="1" x14ac:dyDescent="0.2">
      <c r="A19" s="44">
        <f t="shared" si="4"/>
        <v>10</v>
      </c>
      <c r="B19" s="24" t="s">
        <v>4</v>
      </c>
      <c r="C19" s="25" t="s">
        <v>134</v>
      </c>
      <c r="D19" s="26" t="s">
        <v>260</v>
      </c>
      <c r="E19" s="25" t="s">
        <v>135</v>
      </c>
      <c r="F19" s="29"/>
      <c r="G19" s="29"/>
      <c r="H19" s="29">
        <f t="shared" si="0"/>
        <v>0</v>
      </c>
      <c r="I19" s="45" t="str">
        <f t="shared" si="1"/>
        <v>Baja</v>
      </c>
      <c r="J19" s="29"/>
      <c r="K19" s="29"/>
      <c r="L19" s="29"/>
      <c r="M19" s="45"/>
      <c r="N19" s="46"/>
      <c r="O19" s="29"/>
      <c r="P19" s="29"/>
      <c r="Q19" s="29">
        <f t="shared" si="2"/>
        <v>0</v>
      </c>
      <c r="R19" s="45" t="str">
        <f t="shared" si="3"/>
        <v>Baja</v>
      </c>
      <c r="S19" s="46"/>
      <c r="T19" s="46"/>
      <c r="U19" s="46"/>
      <c r="V19" s="47"/>
      <c r="W19" s="47"/>
      <c r="X19" s="47"/>
      <c r="Y19" s="47"/>
    </row>
    <row r="20" spans="1:25" ht="96" hidden="1" x14ac:dyDescent="0.2">
      <c r="A20" s="44">
        <f t="shared" si="4"/>
        <v>11</v>
      </c>
      <c r="B20" s="24" t="s">
        <v>4</v>
      </c>
      <c r="C20" s="25" t="s">
        <v>136</v>
      </c>
      <c r="D20" s="26" t="s">
        <v>96</v>
      </c>
      <c r="E20" s="25" t="s">
        <v>137</v>
      </c>
      <c r="F20" s="29"/>
      <c r="G20" s="29"/>
      <c r="H20" s="29">
        <f t="shared" si="0"/>
        <v>0</v>
      </c>
      <c r="I20" s="45" t="str">
        <f t="shared" si="1"/>
        <v>Baja</v>
      </c>
      <c r="J20" s="29"/>
      <c r="K20" s="29"/>
      <c r="L20" s="29"/>
      <c r="M20" s="45"/>
      <c r="N20" s="46"/>
      <c r="O20" s="29"/>
      <c r="P20" s="29"/>
      <c r="Q20" s="29">
        <f t="shared" si="2"/>
        <v>0</v>
      </c>
      <c r="R20" s="45" t="str">
        <f t="shared" si="3"/>
        <v>Baja</v>
      </c>
      <c r="S20" s="46"/>
      <c r="T20" s="46"/>
      <c r="U20" s="46"/>
      <c r="V20" s="47"/>
      <c r="W20" s="47"/>
      <c r="X20" s="47"/>
      <c r="Y20" s="47"/>
    </row>
    <row r="21" spans="1:25" ht="96" hidden="1" x14ac:dyDescent="0.2">
      <c r="A21" s="44">
        <f t="shared" si="4"/>
        <v>12</v>
      </c>
      <c r="B21" s="24" t="s">
        <v>4</v>
      </c>
      <c r="C21" s="25" t="s">
        <v>138</v>
      </c>
      <c r="D21" s="26" t="s">
        <v>97</v>
      </c>
      <c r="E21" s="25" t="s">
        <v>137</v>
      </c>
      <c r="F21" s="29"/>
      <c r="G21" s="29"/>
      <c r="H21" s="29">
        <f t="shared" si="0"/>
        <v>0</v>
      </c>
      <c r="I21" s="45" t="str">
        <f t="shared" si="1"/>
        <v>Baja</v>
      </c>
      <c r="J21" s="29"/>
      <c r="K21" s="29"/>
      <c r="L21" s="29"/>
      <c r="M21" s="45"/>
      <c r="N21" s="46"/>
      <c r="O21" s="29"/>
      <c r="P21" s="29"/>
      <c r="Q21" s="29">
        <f t="shared" si="2"/>
        <v>0</v>
      </c>
      <c r="R21" s="45" t="str">
        <f t="shared" si="3"/>
        <v>Baja</v>
      </c>
      <c r="S21" s="46"/>
      <c r="T21" s="46"/>
      <c r="U21" s="46"/>
      <c r="V21" s="47"/>
      <c r="W21" s="47"/>
      <c r="X21" s="47"/>
      <c r="Y21" s="47"/>
    </row>
    <row r="22" spans="1:25" ht="96" hidden="1" x14ac:dyDescent="0.2">
      <c r="A22" s="44">
        <f t="shared" si="4"/>
        <v>13</v>
      </c>
      <c r="B22" s="24" t="s">
        <v>4</v>
      </c>
      <c r="C22" s="25" t="s">
        <v>139</v>
      </c>
      <c r="D22" s="26" t="s">
        <v>98</v>
      </c>
      <c r="E22" s="25" t="s">
        <v>140</v>
      </c>
      <c r="F22" s="29"/>
      <c r="G22" s="29"/>
      <c r="H22" s="29">
        <f t="shared" si="0"/>
        <v>0</v>
      </c>
      <c r="I22" s="45" t="str">
        <f t="shared" si="1"/>
        <v>Baja</v>
      </c>
      <c r="J22" s="29"/>
      <c r="K22" s="29"/>
      <c r="L22" s="29"/>
      <c r="M22" s="45"/>
      <c r="N22" s="46"/>
      <c r="O22" s="29"/>
      <c r="P22" s="29"/>
      <c r="Q22" s="29">
        <f t="shared" si="2"/>
        <v>0</v>
      </c>
      <c r="R22" s="45" t="str">
        <f t="shared" si="3"/>
        <v>Baja</v>
      </c>
      <c r="S22" s="46"/>
      <c r="T22" s="46"/>
      <c r="U22" s="46"/>
      <c r="V22" s="47"/>
      <c r="W22" s="47"/>
      <c r="X22" s="47"/>
      <c r="Y22" s="47"/>
    </row>
    <row r="23" spans="1:25" s="42" customFormat="1" ht="132" hidden="1" x14ac:dyDescent="0.2">
      <c r="A23" s="44">
        <f t="shared" si="4"/>
        <v>14</v>
      </c>
      <c r="B23" s="24" t="s">
        <v>5</v>
      </c>
      <c r="C23" s="24" t="s">
        <v>154</v>
      </c>
      <c r="D23" s="28" t="s">
        <v>102</v>
      </c>
      <c r="E23" s="24" t="s">
        <v>151</v>
      </c>
      <c r="F23" s="29"/>
      <c r="G23" s="29"/>
      <c r="H23" s="29">
        <f t="shared" si="0"/>
        <v>0</v>
      </c>
      <c r="I23" s="45" t="str">
        <f t="shared" si="1"/>
        <v>Baja</v>
      </c>
      <c r="J23" s="29"/>
      <c r="K23" s="29"/>
      <c r="L23" s="29"/>
      <c r="M23" s="45"/>
      <c r="N23" s="46"/>
      <c r="O23" s="29"/>
      <c r="P23" s="29"/>
      <c r="Q23" s="29">
        <f t="shared" si="2"/>
        <v>0</v>
      </c>
      <c r="R23" s="45" t="str">
        <f t="shared" si="3"/>
        <v>Baja</v>
      </c>
      <c r="S23" s="48"/>
      <c r="T23" s="48"/>
      <c r="U23" s="48"/>
      <c r="V23" s="49"/>
      <c r="W23" s="49"/>
      <c r="X23" s="49"/>
      <c r="Y23" s="49"/>
    </row>
    <row r="24" spans="1:25" ht="144" x14ac:dyDescent="0.2">
      <c r="A24" s="50">
        <f t="shared" si="4"/>
        <v>15</v>
      </c>
      <c r="B24" s="24" t="s">
        <v>6</v>
      </c>
      <c r="C24" s="24" t="s">
        <v>143</v>
      </c>
      <c r="D24" s="28" t="s">
        <v>103</v>
      </c>
      <c r="E24" s="24" t="s">
        <v>144</v>
      </c>
      <c r="F24" s="29"/>
      <c r="G24" s="29"/>
      <c r="H24" s="29">
        <f t="shared" si="0"/>
        <v>0</v>
      </c>
      <c r="I24" s="45" t="str">
        <f t="shared" si="1"/>
        <v>Baja</v>
      </c>
      <c r="J24" s="29"/>
      <c r="K24" s="29"/>
      <c r="L24" s="29"/>
      <c r="M24" s="45"/>
      <c r="N24" s="46"/>
      <c r="O24" s="29"/>
      <c r="P24" s="29"/>
      <c r="Q24" s="29">
        <f t="shared" si="2"/>
        <v>0</v>
      </c>
      <c r="R24" s="45" t="str">
        <f t="shared" si="3"/>
        <v>Baja</v>
      </c>
      <c r="S24" s="46"/>
      <c r="T24" s="46"/>
      <c r="U24" s="46"/>
      <c r="V24" s="47"/>
      <c r="W24" s="47"/>
      <c r="X24" s="47"/>
      <c r="Y24" s="47"/>
    </row>
    <row r="25" spans="1:25" ht="120" x14ac:dyDescent="0.2">
      <c r="A25" s="50">
        <f t="shared" si="4"/>
        <v>16</v>
      </c>
      <c r="B25" s="24" t="s">
        <v>6</v>
      </c>
      <c r="C25" s="24" t="s">
        <v>152</v>
      </c>
      <c r="D25" s="28" t="s">
        <v>39</v>
      </c>
      <c r="E25" s="24" t="s">
        <v>153</v>
      </c>
      <c r="F25" s="29"/>
      <c r="G25" s="29"/>
      <c r="H25" s="29">
        <f t="shared" si="0"/>
        <v>0</v>
      </c>
      <c r="I25" s="45" t="str">
        <f t="shared" si="1"/>
        <v>Baja</v>
      </c>
      <c r="J25" s="29"/>
      <c r="K25" s="29"/>
      <c r="L25" s="29"/>
      <c r="M25" s="45"/>
      <c r="N25" s="46"/>
      <c r="O25" s="29"/>
      <c r="P25" s="29"/>
      <c r="Q25" s="29">
        <f t="shared" si="2"/>
        <v>0</v>
      </c>
      <c r="R25" s="45" t="str">
        <f t="shared" si="3"/>
        <v>Baja</v>
      </c>
      <c r="S25" s="46"/>
      <c r="T25" s="46"/>
      <c r="U25" s="46"/>
      <c r="V25" s="47"/>
      <c r="W25" s="47"/>
      <c r="X25" s="47"/>
      <c r="Y25" s="47"/>
    </row>
    <row r="26" spans="1:25" ht="120" x14ac:dyDescent="0.2">
      <c r="A26" s="50">
        <f t="shared" si="4"/>
        <v>17</v>
      </c>
      <c r="B26" s="24" t="s">
        <v>6</v>
      </c>
      <c r="C26" s="24" t="s">
        <v>155</v>
      </c>
      <c r="D26" s="28" t="s">
        <v>104</v>
      </c>
      <c r="E26" s="24" t="s">
        <v>156</v>
      </c>
      <c r="F26" s="29"/>
      <c r="G26" s="29"/>
      <c r="H26" s="29">
        <f t="shared" si="0"/>
        <v>0</v>
      </c>
      <c r="I26" s="45" t="str">
        <f t="shared" si="1"/>
        <v>Baja</v>
      </c>
      <c r="J26" s="29"/>
      <c r="K26" s="29"/>
      <c r="L26" s="29"/>
      <c r="M26" s="45"/>
      <c r="N26" s="46"/>
      <c r="O26" s="29"/>
      <c r="P26" s="29"/>
      <c r="Q26" s="29">
        <f t="shared" si="2"/>
        <v>0</v>
      </c>
      <c r="R26" s="45" t="str">
        <f t="shared" si="3"/>
        <v>Baja</v>
      </c>
      <c r="S26" s="46"/>
      <c r="T26" s="46"/>
      <c r="U26" s="46"/>
      <c r="V26" s="47"/>
      <c r="W26" s="47"/>
      <c r="X26" s="47"/>
      <c r="Y26" s="47"/>
    </row>
    <row r="27" spans="1:25" ht="120" hidden="1" x14ac:dyDescent="0.2">
      <c r="A27" s="50">
        <f t="shared" si="4"/>
        <v>18</v>
      </c>
      <c r="B27" s="24"/>
      <c r="C27" s="24" t="s">
        <v>157</v>
      </c>
      <c r="D27" s="28" t="s">
        <v>105</v>
      </c>
      <c r="E27" s="24" t="s">
        <v>158</v>
      </c>
      <c r="F27" s="29"/>
      <c r="G27" s="29"/>
      <c r="H27" s="29">
        <f t="shared" si="0"/>
        <v>0</v>
      </c>
      <c r="I27" s="45" t="str">
        <f t="shared" si="1"/>
        <v>Baja</v>
      </c>
      <c r="J27" s="29"/>
      <c r="K27" s="29"/>
      <c r="L27" s="29"/>
      <c r="M27" s="45"/>
      <c r="N27" s="46"/>
      <c r="O27" s="29"/>
      <c r="P27" s="29"/>
      <c r="Q27" s="29">
        <f t="shared" si="2"/>
        <v>0</v>
      </c>
      <c r="R27" s="45" t="str">
        <f t="shared" si="3"/>
        <v>Baja</v>
      </c>
      <c r="S27" s="46"/>
      <c r="T27" s="46"/>
      <c r="U27" s="46"/>
      <c r="V27" s="47"/>
      <c r="W27" s="47"/>
      <c r="X27" s="47"/>
      <c r="Y27" s="47"/>
    </row>
    <row r="28" spans="1:25" ht="48" x14ac:dyDescent="0.2">
      <c r="A28" s="50">
        <f t="shared" si="4"/>
        <v>19</v>
      </c>
      <c r="B28" s="24" t="s">
        <v>6</v>
      </c>
      <c r="C28" s="24" t="s">
        <v>159</v>
      </c>
      <c r="D28" s="28" t="s">
        <v>106</v>
      </c>
      <c r="E28" s="24" t="s">
        <v>160</v>
      </c>
      <c r="F28" s="29"/>
      <c r="G28" s="29"/>
      <c r="H28" s="29">
        <f t="shared" si="0"/>
        <v>0</v>
      </c>
      <c r="I28" s="45" t="str">
        <f t="shared" si="1"/>
        <v>Baja</v>
      </c>
      <c r="J28" s="29"/>
      <c r="K28" s="29"/>
      <c r="L28" s="29"/>
      <c r="M28" s="45"/>
      <c r="N28" s="46"/>
      <c r="O28" s="29"/>
      <c r="P28" s="29"/>
      <c r="Q28" s="29">
        <f t="shared" si="2"/>
        <v>0</v>
      </c>
      <c r="R28" s="45" t="str">
        <f t="shared" si="3"/>
        <v>Baja</v>
      </c>
      <c r="S28" s="46"/>
      <c r="T28" s="46"/>
      <c r="U28" s="46"/>
      <c r="V28" s="47"/>
      <c r="W28" s="47"/>
      <c r="X28" s="47"/>
      <c r="Y28" s="47"/>
    </row>
    <row r="29" spans="1:25" ht="60" x14ac:dyDescent="0.2">
      <c r="A29" s="50">
        <f t="shared" si="4"/>
        <v>20</v>
      </c>
      <c r="B29" s="24" t="s">
        <v>7</v>
      </c>
      <c r="C29" s="24" t="s">
        <v>161</v>
      </c>
      <c r="D29" s="27" t="s">
        <v>107</v>
      </c>
      <c r="E29" s="24" t="s">
        <v>162</v>
      </c>
      <c r="F29" s="29"/>
      <c r="G29" s="29"/>
      <c r="H29" s="29">
        <f t="shared" si="0"/>
        <v>0</v>
      </c>
      <c r="I29" s="45" t="str">
        <f t="shared" si="1"/>
        <v>Baja</v>
      </c>
      <c r="J29" s="29"/>
      <c r="K29" s="29"/>
      <c r="L29" s="29"/>
      <c r="M29" s="45"/>
      <c r="N29" s="46"/>
      <c r="O29" s="29"/>
      <c r="P29" s="29"/>
      <c r="Q29" s="29">
        <f t="shared" si="2"/>
        <v>0</v>
      </c>
      <c r="R29" s="45" t="str">
        <f t="shared" si="3"/>
        <v>Baja</v>
      </c>
      <c r="S29" s="46"/>
      <c r="T29" s="46"/>
      <c r="U29" s="46"/>
      <c r="V29" s="47"/>
      <c r="W29" s="47"/>
      <c r="X29" s="47"/>
      <c r="Y29" s="47"/>
    </row>
    <row r="30" spans="1:25" ht="96" x14ac:dyDescent="0.2">
      <c r="A30" s="50">
        <f t="shared" si="4"/>
        <v>21</v>
      </c>
      <c r="B30" s="24" t="s">
        <v>7</v>
      </c>
      <c r="C30" s="24" t="s">
        <v>164</v>
      </c>
      <c r="D30" s="28" t="s">
        <v>47</v>
      </c>
      <c r="E30" s="24" t="s">
        <v>163</v>
      </c>
      <c r="F30" s="29"/>
      <c r="G30" s="29"/>
      <c r="H30" s="29">
        <f t="shared" si="0"/>
        <v>0</v>
      </c>
      <c r="I30" s="45" t="str">
        <f t="shared" si="1"/>
        <v>Baja</v>
      </c>
      <c r="J30" s="29"/>
      <c r="K30" s="29"/>
      <c r="L30" s="29"/>
      <c r="M30" s="45"/>
      <c r="N30" s="46"/>
      <c r="O30" s="29"/>
      <c r="P30" s="29"/>
      <c r="Q30" s="29">
        <f t="shared" si="2"/>
        <v>0</v>
      </c>
      <c r="R30" s="45" t="str">
        <f t="shared" si="3"/>
        <v>Baja</v>
      </c>
      <c r="S30" s="46"/>
      <c r="T30" s="46"/>
      <c r="U30" s="46"/>
      <c r="V30" s="47"/>
      <c r="W30" s="47"/>
      <c r="X30" s="47"/>
      <c r="Y30" s="47"/>
    </row>
    <row r="31" spans="1:25" ht="48" x14ac:dyDescent="0.2">
      <c r="A31" s="50">
        <f t="shared" si="4"/>
        <v>22</v>
      </c>
      <c r="B31" s="24" t="s">
        <v>7</v>
      </c>
      <c r="C31" s="24" t="s">
        <v>165</v>
      </c>
      <c r="D31" s="28" t="s">
        <v>108</v>
      </c>
      <c r="E31" s="24" t="s">
        <v>166</v>
      </c>
      <c r="F31" s="29"/>
      <c r="G31" s="29"/>
      <c r="H31" s="29">
        <f t="shared" si="0"/>
        <v>0</v>
      </c>
      <c r="I31" s="45" t="str">
        <f t="shared" si="1"/>
        <v>Baja</v>
      </c>
      <c r="J31" s="29"/>
      <c r="K31" s="29"/>
      <c r="L31" s="29"/>
      <c r="M31" s="45"/>
      <c r="N31" s="46"/>
      <c r="O31" s="29"/>
      <c r="P31" s="29"/>
      <c r="Q31" s="29">
        <f t="shared" si="2"/>
        <v>0</v>
      </c>
      <c r="R31" s="45" t="str">
        <f t="shared" si="3"/>
        <v>Baja</v>
      </c>
      <c r="S31" s="46"/>
      <c r="T31" s="46"/>
      <c r="U31" s="46"/>
      <c r="V31" s="47"/>
      <c r="W31" s="47"/>
      <c r="X31" s="47"/>
      <c r="Y31" s="47"/>
    </row>
    <row r="32" spans="1:25" ht="132" x14ac:dyDescent="0.2">
      <c r="A32" s="50">
        <f t="shared" si="4"/>
        <v>23</v>
      </c>
      <c r="B32" s="24" t="s">
        <v>7</v>
      </c>
      <c r="C32" s="24" t="s">
        <v>149</v>
      </c>
      <c r="D32" s="28" t="s">
        <v>109</v>
      </c>
      <c r="E32" s="24" t="s">
        <v>150</v>
      </c>
      <c r="F32" s="29"/>
      <c r="G32" s="29"/>
      <c r="H32" s="29">
        <f t="shared" si="0"/>
        <v>0</v>
      </c>
      <c r="I32" s="45" t="str">
        <f t="shared" si="1"/>
        <v>Baja</v>
      </c>
      <c r="J32" s="29"/>
      <c r="K32" s="29"/>
      <c r="L32" s="29"/>
      <c r="M32" s="45"/>
      <c r="N32" s="46"/>
      <c r="O32" s="29"/>
      <c r="P32" s="29"/>
      <c r="Q32" s="29">
        <f t="shared" si="2"/>
        <v>0</v>
      </c>
      <c r="R32" s="45" t="str">
        <f t="shared" si="3"/>
        <v>Baja</v>
      </c>
      <c r="S32" s="46"/>
      <c r="T32" s="46"/>
      <c r="U32" s="46"/>
      <c r="V32" s="47"/>
      <c r="W32" s="47"/>
      <c r="X32" s="47"/>
      <c r="Y32" s="47"/>
    </row>
    <row r="33" spans="1:25" ht="72" x14ac:dyDescent="0.2">
      <c r="A33" s="50">
        <f t="shared" si="4"/>
        <v>24</v>
      </c>
      <c r="B33" s="24" t="s">
        <v>7</v>
      </c>
      <c r="C33" s="24" t="s">
        <v>167</v>
      </c>
      <c r="D33" s="28" t="s">
        <v>110</v>
      </c>
      <c r="E33" s="24" t="s">
        <v>168</v>
      </c>
      <c r="F33" s="29"/>
      <c r="G33" s="29"/>
      <c r="H33" s="29">
        <f t="shared" si="0"/>
        <v>0</v>
      </c>
      <c r="I33" s="45" t="str">
        <f t="shared" si="1"/>
        <v>Baja</v>
      </c>
      <c r="J33" s="29"/>
      <c r="K33" s="29"/>
      <c r="L33" s="29"/>
      <c r="M33" s="45"/>
      <c r="N33" s="46"/>
      <c r="O33" s="29"/>
      <c r="P33" s="29"/>
      <c r="Q33" s="29">
        <f t="shared" si="2"/>
        <v>0</v>
      </c>
      <c r="R33" s="45" t="str">
        <f t="shared" si="3"/>
        <v>Baja</v>
      </c>
      <c r="S33" s="46"/>
      <c r="T33" s="46"/>
      <c r="U33" s="46"/>
      <c r="V33" s="47"/>
      <c r="W33" s="47"/>
      <c r="X33" s="47"/>
      <c r="Y33" s="47"/>
    </row>
    <row r="34" spans="1:25" ht="84" x14ac:dyDescent="0.2">
      <c r="A34" s="50">
        <f t="shared" si="4"/>
        <v>25</v>
      </c>
      <c r="B34" s="24" t="s">
        <v>7</v>
      </c>
      <c r="C34" s="24" t="s">
        <v>169</v>
      </c>
      <c r="D34" s="28" t="s">
        <v>111</v>
      </c>
      <c r="E34" s="24" t="s">
        <v>170</v>
      </c>
      <c r="F34" s="29"/>
      <c r="G34" s="29"/>
      <c r="H34" s="29">
        <f t="shared" si="0"/>
        <v>0</v>
      </c>
      <c r="I34" s="45" t="str">
        <f t="shared" si="1"/>
        <v>Baja</v>
      </c>
      <c r="J34" s="29"/>
      <c r="K34" s="29"/>
      <c r="L34" s="29"/>
      <c r="M34" s="45"/>
      <c r="N34" s="46"/>
      <c r="O34" s="29"/>
      <c r="P34" s="29"/>
      <c r="Q34" s="29">
        <f t="shared" si="2"/>
        <v>0</v>
      </c>
      <c r="R34" s="45" t="str">
        <f t="shared" si="3"/>
        <v>Baja</v>
      </c>
      <c r="S34" s="46"/>
      <c r="T34" s="46"/>
      <c r="U34" s="46"/>
      <c r="V34" s="47"/>
      <c r="W34" s="47"/>
      <c r="X34" s="47"/>
      <c r="Y34" s="47"/>
    </row>
    <row r="35" spans="1:25" ht="84" x14ac:dyDescent="0.2">
      <c r="A35" s="50">
        <f t="shared" si="4"/>
        <v>26</v>
      </c>
      <c r="B35" s="24" t="s">
        <v>7</v>
      </c>
      <c r="C35" s="24" t="s">
        <v>171</v>
      </c>
      <c r="D35" s="28" t="s">
        <v>112</v>
      </c>
      <c r="E35" s="24" t="s">
        <v>170</v>
      </c>
      <c r="F35" s="29"/>
      <c r="G35" s="29"/>
      <c r="H35" s="29">
        <f t="shared" si="0"/>
        <v>0</v>
      </c>
      <c r="I35" s="45" t="str">
        <f t="shared" si="1"/>
        <v>Baja</v>
      </c>
      <c r="J35" s="29"/>
      <c r="K35" s="29"/>
      <c r="L35" s="29"/>
      <c r="M35" s="45"/>
      <c r="N35" s="46"/>
      <c r="O35" s="29"/>
      <c r="P35" s="29"/>
      <c r="Q35" s="29">
        <f t="shared" si="2"/>
        <v>0</v>
      </c>
      <c r="R35" s="45" t="str">
        <f t="shared" si="3"/>
        <v>Baja</v>
      </c>
      <c r="S35" s="46"/>
      <c r="T35" s="46"/>
      <c r="U35" s="46"/>
      <c r="V35" s="47"/>
      <c r="W35" s="47"/>
      <c r="X35" s="47"/>
      <c r="Y35" s="47"/>
    </row>
    <row r="36" spans="1:25" ht="72" hidden="1" x14ac:dyDescent="0.2">
      <c r="A36" s="50">
        <f t="shared" si="4"/>
        <v>27</v>
      </c>
      <c r="B36" s="24" t="s">
        <v>8</v>
      </c>
      <c r="C36" s="24" t="s">
        <v>172</v>
      </c>
      <c r="D36" s="28" t="s">
        <v>113</v>
      </c>
      <c r="E36" s="24" t="s">
        <v>173</v>
      </c>
      <c r="F36" s="29"/>
      <c r="G36" s="29"/>
      <c r="H36" s="29">
        <f t="shared" si="0"/>
        <v>0</v>
      </c>
      <c r="I36" s="45" t="str">
        <f t="shared" si="1"/>
        <v>Baja</v>
      </c>
      <c r="J36" s="29"/>
      <c r="K36" s="29"/>
      <c r="L36" s="29"/>
      <c r="M36" s="45"/>
      <c r="N36" s="46"/>
      <c r="O36" s="29"/>
      <c r="P36" s="29"/>
      <c r="Q36" s="29">
        <f t="shared" si="2"/>
        <v>0</v>
      </c>
      <c r="R36" s="45" t="str">
        <f t="shared" si="3"/>
        <v>Baja</v>
      </c>
      <c r="S36" s="46"/>
      <c r="T36" s="46"/>
      <c r="U36" s="46"/>
      <c r="V36" s="47"/>
      <c r="W36" s="47"/>
      <c r="X36" s="47"/>
      <c r="Y36" s="47"/>
    </row>
    <row r="37" spans="1:25" ht="84" x14ac:dyDescent="0.2">
      <c r="A37" s="50">
        <f t="shared" si="4"/>
        <v>28</v>
      </c>
      <c r="B37" s="24" t="s">
        <v>9</v>
      </c>
      <c r="C37" s="24" t="s">
        <v>145</v>
      </c>
      <c r="D37" s="28" t="s">
        <v>114</v>
      </c>
      <c r="E37" s="24" t="s">
        <v>146</v>
      </c>
      <c r="F37" s="29"/>
      <c r="G37" s="29"/>
      <c r="H37" s="29">
        <f t="shared" si="0"/>
        <v>0</v>
      </c>
      <c r="I37" s="45" t="str">
        <f t="shared" si="1"/>
        <v>Baja</v>
      </c>
      <c r="J37" s="29"/>
      <c r="K37" s="29"/>
      <c r="L37" s="29"/>
      <c r="M37" s="45"/>
      <c r="N37" s="46"/>
      <c r="O37" s="29"/>
      <c r="P37" s="29"/>
      <c r="Q37" s="29">
        <f t="shared" si="2"/>
        <v>0</v>
      </c>
      <c r="R37" s="45" t="str">
        <f t="shared" si="3"/>
        <v>Baja</v>
      </c>
      <c r="S37" s="46"/>
      <c r="T37" s="46"/>
      <c r="U37" s="46"/>
      <c r="V37" s="47"/>
      <c r="W37" s="47"/>
      <c r="X37" s="47"/>
      <c r="Y37" s="47"/>
    </row>
    <row r="38" spans="1:25" ht="84" x14ac:dyDescent="0.2">
      <c r="A38" s="50">
        <f t="shared" si="4"/>
        <v>29</v>
      </c>
      <c r="B38" s="24" t="s">
        <v>101</v>
      </c>
      <c r="C38" s="24" t="s">
        <v>175</v>
      </c>
      <c r="D38" s="28" t="s">
        <v>100</v>
      </c>
      <c r="E38" s="24" t="s">
        <v>174</v>
      </c>
      <c r="F38" s="29"/>
      <c r="G38" s="29"/>
      <c r="H38" s="29">
        <f t="shared" si="0"/>
        <v>0</v>
      </c>
      <c r="I38" s="45" t="str">
        <f t="shared" si="1"/>
        <v>Baja</v>
      </c>
      <c r="J38" s="29"/>
      <c r="K38" s="29"/>
      <c r="L38" s="29"/>
      <c r="M38" s="45"/>
      <c r="N38" s="46"/>
      <c r="O38" s="29"/>
      <c r="P38" s="29"/>
      <c r="Q38" s="29">
        <f t="shared" si="2"/>
        <v>0</v>
      </c>
      <c r="R38" s="45" t="str">
        <f t="shared" si="3"/>
        <v>Baja</v>
      </c>
      <c r="S38" s="46"/>
      <c r="T38" s="46"/>
      <c r="U38" s="46"/>
      <c r="V38" s="47"/>
      <c r="W38" s="47"/>
      <c r="X38" s="47"/>
      <c r="Y38" s="47"/>
    </row>
    <row r="39" spans="1:25" ht="72" x14ac:dyDescent="0.2">
      <c r="A39" s="50">
        <f t="shared" si="4"/>
        <v>30</v>
      </c>
      <c r="B39" s="24" t="s">
        <v>99</v>
      </c>
      <c r="C39" s="24" t="s">
        <v>177</v>
      </c>
      <c r="D39" s="28" t="s">
        <v>176</v>
      </c>
      <c r="E39" s="24" t="s">
        <v>178</v>
      </c>
      <c r="F39" s="29"/>
      <c r="G39" s="29"/>
      <c r="H39" s="29">
        <f t="shared" si="0"/>
        <v>0</v>
      </c>
      <c r="I39" s="45" t="str">
        <f t="shared" si="1"/>
        <v>Baja</v>
      </c>
      <c r="J39" s="29"/>
      <c r="K39" s="29"/>
      <c r="L39" s="29"/>
      <c r="M39" s="45"/>
      <c r="N39" s="46"/>
      <c r="O39" s="29"/>
      <c r="P39" s="29"/>
      <c r="Q39" s="29">
        <f t="shared" si="2"/>
        <v>0</v>
      </c>
      <c r="R39" s="45" t="str">
        <f t="shared" si="3"/>
        <v>Baja</v>
      </c>
      <c r="S39" s="46"/>
      <c r="T39" s="46"/>
      <c r="U39" s="46"/>
      <c r="V39" s="47"/>
      <c r="W39" s="47"/>
      <c r="X39" s="47"/>
      <c r="Y39" s="47"/>
    </row>
    <row r="40" spans="1:25" ht="120" x14ac:dyDescent="0.2">
      <c r="A40" s="50">
        <f t="shared" si="4"/>
        <v>31</v>
      </c>
      <c r="B40" s="24" t="s">
        <v>88</v>
      </c>
      <c r="C40" s="24" t="s">
        <v>261</v>
      </c>
      <c r="D40" s="28" t="s">
        <v>263</v>
      </c>
      <c r="E40" s="24" t="s">
        <v>262</v>
      </c>
      <c r="F40" s="29"/>
      <c r="G40" s="29"/>
      <c r="H40" s="29">
        <f t="shared" si="0"/>
        <v>0</v>
      </c>
      <c r="I40" s="45" t="str">
        <f t="shared" si="1"/>
        <v>Baja</v>
      </c>
      <c r="J40" s="29"/>
      <c r="K40" s="29"/>
      <c r="L40" s="29"/>
      <c r="M40" s="45"/>
      <c r="N40" s="46"/>
      <c r="O40" s="29"/>
      <c r="P40" s="29"/>
      <c r="Q40" s="29">
        <f t="shared" si="2"/>
        <v>0</v>
      </c>
      <c r="R40" s="45" t="str">
        <f t="shared" si="3"/>
        <v>Baja</v>
      </c>
      <c r="S40" s="46"/>
      <c r="T40" s="46"/>
      <c r="U40" s="46"/>
      <c r="V40" s="47"/>
      <c r="W40" s="47"/>
      <c r="X40" s="47"/>
      <c r="Y40" s="47"/>
    </row>
    <row r="41" spans="1:25" ht="240" x14ac:dyDescent="0.2">
      <c r="A41" s="50">
        <f t="shared" si="4"/>
        <v>32</v>
      </c>
      <c r="B41" s="24" t="s">
        <v>70</v>
      </c>
      <c r="C41" s="24" t="s">
        <v>147</v>
      </c>
      <c r="D41" s="28" t="s">
        <v>116</v>
      </c>
      <c r="E41" s="24" t="s">
        <v>148</v>
      </c>
      <c r="F41" s="29"/>
      <c r="G41" s="29"/>
      <c r="H41" s="29">
        <f t="shared" si="0"/>
        <v>0</v>
      </c>
      <c r="I41" s="45" t="str">
        <f t="shared" si="1"/>
        <v>Baja</v>
      </c>
      <c r="J41" s="29"/>
      <c r="K41" s="29"/>
      <c r="L41" s="29"/>
      <c r="M41" s="45"/>
      <c r="N41" s="46"/>
      <c r="O41" s="29"/>
      <c r="P41" s="29"/>
      <c r="Q41" s="29">
        <f t="shared" si="2"/>
        <v>0</v>
      </c>
      <c r="R41" s="45" t="str">
        <f t="shared" si="3"/>
        <v>Baja</v>
      </c>
      <c r="S41" s="46"/>
      <c r="T41" s="46"/>
      <c r="U41" s="46"/>
      <c r="V41" s="47"/>
      <c r="W41" s="47"/>
      <c r="X41" s="47"/>
      <c r="Y41" s="47"/>
    </row>
    <row r="42" spans="1:25" ht="108" x14ac:dyDescent="0.2">
      <c r="A42" s="50">
        <f t="shared" si="4"/>
        <v>33</v>
      </c>
      <c r="B42" s="24" t="s">
        <v>70</v>
      </c>
      <c r="C42" s="24" t="s">
        <v>179</v>
      </c>
      <c r="D42" s="28" t="s">
        <v>115</v>
      </c>
      <c r="E42" s="24" t="s">
        <v>180</v>
      </c>
      <c r="F42" s="29"/>
      <c r="G42" s="29"/>
      <c r="H42" s="29">
        <f t="shared" si="0"/>
        <v>0</v>
      </c>
      <c r="I42" s="45" t="str">
        <f t="shared" si="1"/>
        <v>Baja</v>
      </c>
      <c r="J42" s="29"/>
      <c r="K42" s="29"/>
      <c r="L42" s="29"/>
      <c r="M42" s="45"/>
      <c r="N42" s="46"/>
      <c r="O42" s="29"/>
      <c r="P42" s="29"/>
      <c r="Q42" s="29">
        <f t="shared" si="2"/>
        <v>0</v>
      </c>
      <c r="R42" s="45" t="str">
        <f t="shared" si="3"/>
        <v>Baja</v>
      </c>
      <c r="S42" s="46"/>
      <c r="T42" s="46"/>
      <c r="U42" s="46"/>
      <c r="V42" s="47"/>
      <c r="W42" s="47"/>
      <c r="X42" s="47"/>
      <c r="Y42" s="47"/>
    </row>
  </sheetData>
  <autoFilter ref="A6:Y42">
    <filterColumn colId="1">
      <filters>
        <filter val="Gestión administrativa y financiera"/>
        <filter val="Gestión clínica y seguridad del paciente_x000a_Gestión administrativa y financiera"/>
        <filter val="Gestión clínica y seguridad del paciente_x000a_Gestión social"/>
        <filter val="Gestión de control interno"/>
        <filter val="Gestión de la calidad"/>
        <filter val="Gestión de la Calidad_x000a_Gestión de control interno_x000a_Gestión de auditorias_x000a_Gestión de asuntos disciplinarios"/>
        <filter val="Gestión de talento humano"/>
        <filter val="Gestión jurídica"/>
        <filter val="Todos"/>
      </filters>
    </filterColumn>
    <filterColumn colId="5" showButton="0"/>
    <filterColumn colId="6" showButton="0"/>
    <filterColumn colId="7" hiddenButton="1" showButton="0"/>
    <filterColumn colId="9" showButton="0"/>
    <filterColumn colId="10" showButton="0"/>
    <filterColumn colId="11" showButton="0"/>
    <filterColumn colId="13" showButton="0"/>
    <filterColumn colId="14" showButton="0"/>
    <filterColumn colId="15" showButton="0"/>
    <filterColumn colId="16" hiddenButton="1" showButton="0"/>
    <filterColumn colId="17" showButton="0"/>
    <filterColumn colId="18" showButton="0"/>
    <filterColumn colId="19" showButton="0"/>
  </autoFilter>
  <mergeCells count="22">
    <mergeCell ref="B4:E5"/>
    <mergeCell ref="J4:U5"/>
    <mergeCell ref="V4:Y4"/>
    <mergeCell ref="V5:Y5"/>
    <mergeCell ref="B6:B9"/>
    <mergeCell ref="C6:C9"/>
    <mergeCell ref="D6:D9"/>
    <mergeCell ref="E6:E9"/>
    <mergeCell ref="J6:M7"/>
    <mergeCell ref="N6:U6"/>
    <mergeCell ref="W6:W9"/>
    <mergeCell ref="X6:X9"/>
    <mergeCell ref="Y6:Y9"/>
    <mergeCell ref="J8:M8"/>
    <mergeCell ref="N8:N9"/>
    <mergeCell ref="O8:R8"/>
    <mergeCell ref="V6:V9"/>
    <mergeCell ref="S8:U8"/>
    <mergeCell ref="F6:I7"/>
    <mergeCell ref="F8:I8"/>
    <mergeCell ref="A6:A9"/>
    <mergeCell ref="N7:U7"/>
  </mergeCells>
  <conditionalFormatting sqref="M10:M42">
    <cfRule type="expression" dxfId="19" priority="15">
      <formula>"si($K$10=Hoja5!$E$4"</formula>
    </cfRule>
    <cfRule type="expression" dxfId="18" priority="16">
      <formula>"si($K$10=Hoja5!$D$4)"</formula>
    </cfRule>
  </conditionalFormatting>
  <conditionalFormatting sqref="I1:I1048576">
    <cfRule type="cellIs" dxfId="17" priority="11" operator="equal">
      <formula>"Extrema"</formula>
    </cfRule>
    <cfRule type="cellIs" dxfId="16" priority="12" operator="equal">
      <formula>"alta"</formula>
    </cfRule>
    <cfRule type="cellIs" dxfId="15" priority="13" operator="equal">
      <formula>"Moderada"</formula>
    </cfRule>
    <cfRule type="cellIs" dxfId="14" priority="14" operator="equal">
      <formula>"Baja"</formula>
    </cfRule>
  </conditionalFormatting>
  <conditionalFormatting sqref="R10:R42">
    <cfRule type="cellIs" dxfId="13" priority="1" operator="equal">
      <formula>"Extrema"</formula>
    </cfRule>
    <cfRule type="cellIs" dxfId="12" priority="2" operator="equal">
      <formula>"alta"</formula>
    </cfRule>
    <cfRule type="cellIs" dxfId="11" priority="3" operator="equal">
      <formula>"Moderada"</formula>
    </cfRule>
    <cfRule type="cellIs" dxfId="10" priority="4" operator="equal">
      <formula>"Baja"</formula>
    </cfRule>
  </conditionalFormatting>
  <conditionalFormatting sqref="M10:M42">
    <cfRule type="cellIs" dxfId="9" priority="19" operator="equal">
      <formula>#REF!</formula>
    </cfRule>
  </conditionalFormatting>
  <conditionalFormatting sqref="I10:I42">
    <cfRule type="cellIs" dxfId="8" priority="17" operator="equal">
      <formula>#REF!</formula>
    </cfRule>
  </conditionalFormatting>
  <conditionalFormatting sqref="R10:R42">
    <cfRule type="cellIs" dxfId="7" priority="5" operator="equal">
      <formula>#REF!</formula>
    </cfRule>
  </conditionalFormatting>
  <dataValidations count="3">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J10:J42">
      <formula1>#REF!</formula1>
    </dataValidation>
    <dataValidation type="list" allowBlank="1" showInputMessage="1" showErrorMessage="1" errorTitle="Seleccione una de las opciones" error="_x000a_Seleccion uno de las opciones dadas, si no tiene claridad en la selección consulte la hoja criterios &quot;analisis del riesgo&quot; de este libro" sqref="K10:L42 G10:G42 P10:P42">
      <formula1>#REF!</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F10:F42 O10:O42">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15"/>
  <sheetViews>
    <sheetView workbookViewId="0">
      <selection activeCell="F9" sqref="F9"/>
    </sheetView>
  </sheetViews>
  <sheetFormatPr baseColWidth="10" defaultRowHeight="15" x14ac:dyDescent="0.25"/>
  <cols>
    <col min="4" max="4" width="11.5703125" customWidth="1"/>
    <col min="5" max="5" width="3.5703125" customWidth="1"/>
    <col min="6" max="6" width="41.5703125" customWidth="1"/>
    <col min="7" max="7" width="5" customWidth="1"/>
    <col min="8" max="8" width="8.7109375" customWidth="1"/>
    <col min="9" max="9" width="10" customWidth="1"/>
    <col min="10" max="10" width="21.5703125" customWidth="1"/>
    <col min="11" max="11" width="34.7109375" customWidth="1"/>
    <col min="256" max="256" width="11.5703125" customWidth="1"/>
    <col min="257" max="257" width="3.5703125" customWidth="1"/>
    <col min="258" max="258" width="41.5703125" customWidth="1"/>
    <col min="259" max="259" width="5" customWidth="1"/>
    <col min="264" max="264" width="8.7109375" customWidth="1"/>
    <col min="265" max="265" width="10" customWidth="1"/>
    <col min="266" max="266" width="21.5703125" customWidth="1"/>
    <col min="267" max="267" width="34.7109375" customWidth="1"/>
    <col min="512" max="512" width="11.5703125" customWidth="1"/>
    <col min="513" max="513" width="3.5703125" customWidth="1"/>
    <col min="514" max="514" width="41.5703125" customWidth="1"/>
    <col min="515" max="515" width="5" customWidth="1"/>
    <col min="520" max="520" width="8.7109375" customWidth="1"/>
    <col min="521" max="521" width="10" customWidth="1"/>
    <col min="522" max="522" width="21.5703125" customWidth="1"/>
    <col min="523" max="523" width="34.7109375" customWidth="1"/>
    <col min="768" max="768" width="11.5703125" customWidth="1"/>
    <col min="769" max="769" width="3.5703125" customWidth="1"/>
    <col min="770" max="770" width="41.5703125" customWidth="1"/>
    <col min="771" max="771" width="5" customWidth="1"/>
    <col min="776" max="776" width="8.7109375" customWidth="1"/>
    <col min="777" max="777" width="10" customWidth="1"/>
    <col min="778" max="778" width="21.5703125" customWidth="1"/>
    <col min="779" max="779" width="34.7109375" customWidth="1"/>
    <col min="1024" max="1024" width="11.5703125" customWidth="1"/>
    <col min="1025" max="1025" width="3.5703125" customWidth="1"/>
    <col min="1026" max="1026" width="41.5703125" customWidth="1"/>
    <col min="1027" max="1027" width="5" customWidth="1"/>
    <col min="1032" max="1032" width="8.7109375" customWidth="1"/>
    <col min="1033" max="1033" width="10" customWidth="1"/>
    <col min="1034" max="1034" width="21.5703125" customWidth="1"/>
    <col min="1035" max="1035" width="34.7109375" customWidth="1"/>
    <col min="1280" max="1280" width="11.5703125" customWidth="1"/>
    <col min="1281" max="1281" width="3.5703125" customWidth="1"/>
    <col min="1282" max="1282" width="41.5703125" customWidth="1"/>
    <col min="1283" max="1283" width="5" customWidth="1"/>
    <col min="1288" max="1288" width="8.7109375" customWidth="1"/>
    <col min="1289" max="1289" width="10" customWidth="1"/>
    <col min="1290" max="1290" width="21.5703125" customWidth="1"/>
    <col min="1291" max="1291" width="34.7109375" customWidth="1"/>
    <col min="1536" max="1536" width="11.5703125" customWidth="1"/>
    <col min="1537" max="1537" width="3.5703125" customWidth="1"/>
    <col min="1538" max="1538" width="41.5703125" customWidth="1"/>
    <col min="1539" max="1539" width="5" customWidth="1"/>
    <col min="1544" max="1544" width="8.7109375" customWidth="1"/>
    <col min="1545" max="1545" width="10" customWidth="1"/>
    <col min="1546" max="1546" width="21.5703125" customWidth="1"/>
    <col min="1547" max="1547" width="34.7109375" customWidth="1"/>
    <col min="1792" max="1792" width="11.5703125" customWidth="1"/>
    <col min="1793" max="1793" width="3.5703125" customWidth="1"/>
    <col min="1794" max="1794" width="41.5703125" customWidth="1"/>
    <col min="1795" max="1795" width="5" customWidth="1"/>
    <col min="1800" max="1800" width="8.7109375" customWidth="1"/>
    <col min="1801" max="1801" width="10" customWidth="1"/>
    <col min="1802" max="1802" width="21.5703125" customWidth="1"/>
    <col min="1803" max="1803" width="34.7109375" customWidth="1"/>
    <col min="2048" max="2048" width="11.5703125" customWidth="1"/>
    <col min="2049" max="2049" width="3.5703125" customWidth="1"/>
    <col min="2050" max="2050" width="41.5703125" customWidth="1"/>
    <col min="2051" max="2051" width="5" customWidth="1"/>
    <col min="2056" max="2056" width="8.7109375" customWidth="1"/>
    <col min="2057" max="2057" width="10" customWidth="1"/>
    <col min="2058" max="2058" width="21.5703125" customWidth="1"/>
    <col min="2059" max="2059" width="34.7109375" customWidth="1"/>
    <col min="2304" max="2304" width="11.5703125" customWidth="1"/>
    <col min="2305" max="2305" width="3.5703125" customWidth="1"/>
    <col min="2306" max="2306" width="41.5703125" customWidth="1"/>
    <col min="2307" max="2307" width="5" customWidth="1"/>
    <col min="2312" max="2312" width="8.7109375" customWidth="1"/>
    <col min="2313" max="2313" width="10" customWidth="1"/>
    <col min="2314" max="2314" width="21.5703125" customWidth="1"/>
    <col min="2315" max="2315" width="34.7109375" customWidth="1"/>
    <col min="2560" max="2560" width="11.5703125" customWidth="1"/>
    <col min="2561" max="2561" width="3.5703125" customWidth="1"/>
    <col min="2562" max="2562" width="41.5703125" customWidth="1"/>
    <col min="2563" max="2563" width="5" customWidth="1"/>
    <col min="2568" max="2568" width="8.7109375" customWidth="1"/>
    <col min="2569" max="2569" width="10" customWidth="1"/>
    <col min="2570" max="2570" width="21.5703125" customWidth="1"/>
    <col min="2571" max="2571" width="34.7109375" customWidth="1"/>
    <col min="2816" max="2816" width="11.5703125" customWidth="1"/>
    <col min="2817" max="2817" width="3.5703125" customWidth="1"/>
    <col min="2818" max="2818" width="41.5703125" customWidth="1"/>
    <col min="2819" max="2819" width="5" customWidth="1"/>
    <col min="2824" max="2824" width="8.7109375" customWidth="1"/>
    <col min="2825" max="2825" width="10" customWidth="1"/>
    <col min="2826" max="2826" width="21.5703125" customWidth="1"/>
    <col min="2827" max="2827" width="34.7109375" customWidth="1"/>
    <col min="3072" max="3072" width="11.5703125" customWidth="1"/>
    <col min="3073" max="3073" width="3.5703125" customWidth="1"/>
    <col min="3074" max="3074" width="41.5703125" customWidth="1"/>
    <col min="3075" max="3075" width="5" customWidth="1"/>
    <col min="3080" max="3080" width="8.7109375" customWidth="1"/>
    <col min="3081" max="3081" width="10" customWidth="1"/>
    <col min="3082" max="3082" width="21.5703125" customWidth="1"/>
    <col min="3083" max="3083" width="34.7109375" customWidth="1"/>
    <col min="3328" max="3328" width="11.5703125" customWidth="1"/>
    <col min="3329" max="3329" width="3.5703125" customWidth="1"/>
    <col min="3330" max="3330" width="41.5703125" customWidth="1"/>
    <col min="3331" max="3331" width="5" customWidth="1"/>
    <col min="3336" max="3336" width="8.7109375" customWidth="1"/>
    <col min="3337" max="3337" width="10" customWidth="1"/>
    <col min="3338" max="3338" width="21.5703125" customWidth="1"/>
    <col min="3339" max="3339" width="34.7109375" customWidth="1"/>
    <col min="3584" max="3584" width="11.5703125" customWidth="1"/>
    <col min="3585" max="3585" width="3.5703125" customWidth="1"/>
    <col min="3586" max="3586" width="41.5703125" customWidth="1"/>
    <col min="3587" max="3587" width="5" customWidth="1"/>
    <col min="3592" max="3592" width="8.7109375" customWidth="1"/>
    <col min="3593" max="3593" width="10" customWidth="1"/>
    <col min="3594" max="3594" width="21.5703125" customWidth="1"/>
    <col min="3595" max="3595" width="34.7109375" customWidth="1"/>
    <col min="3840" max="3840" width="11.5703125" customWidth="1"/>
    <col min="3841" max="3841" width="3.5703125" customWidth="1"/>
    <col min="3842" max="3842" width="41.5703125" customWidth="1"/>
    <col min="3843" max="3843" width="5" customWidth="1"/>
    <col min="3848" max="3848" width="8.7109375" customWidth="1"/>
    <col min="3849" max="3849" width="10" customWidth="1"/>
    <col min="3850" max="3850" width="21.5703125" customWidth="1"/>
    <col min="3851" max="3851" width="34.7109375" customWidth="1"/>
    <col min="4096" max="4096" width="11.5703125" customWidth="1"/>
    <col min="4097" max="4097" width="3.5703125" customWidth="1"/>
    <col min="4098" max="4098" width="41.5703125" customWidth="1"/>
    <col min="4099" max="4099" width="5" customWidth="1"/>
    <col min="4104" max="4104" width="8.7109375" customWidth="1"/>
    <col min="4105" max="4105" width="10" customWidth="1"/>
    <col min="4106" max="4106" width="21.5703125" customWidth="1"/>
    <col min="4107" max="4107" width="34.7109375" customWidth="1"/>
    <col min="4352" max="4352" width="11.5703125" customWidth="1"/>
    <col min="4353" max="4353" width="3.5703125" customWidth="1"/>
    <col min="4354" max="4354" width="41.5703125" customWidth="1"/>
    <col min="4355" max="4355" width="5" customWidth="1"/>
    <col min="4360" max="4360" width="8.7109375" customWidth="1"/>
    <col min="4361" max="4361" width="10" customWidth="1"/>
    <col min="4362" max="4362" width="21.5703125" customWidth="1"/>
    <col min="4363" max="4363" width="34.7109375" customWidth="1"/>
    <col min="4608" max="4608" width="11.5703125" customWidth="1"/>
    <col min="4609" max="4609" width="3.5703125" customWidth="1"/>
    <col min="4610" max="4610" width="41.5703125" customWidth="1"/>
    <col min="4611" max="4611" width="5" customWidth="1"/>
    <col min="4616" max="4616" width="8.7109375" customWidth="1"/>
    <col min="4617" max="4617" width="10" customWidth="1"/>
    <col min="4618" max="4618" width="21.5703125" customWidth="1"/>
    <col min="4619" max="4619" width="34.7109375" customWidth="1"/>
    <col min="4864" max="4864" width="11.5703125" customWidth="1"/>
    <col min="4865" max="4865" width="3.5703125" customWidth="1"/>
    <col min="4866" max="4866" width="41.5703125" customWidth="1"/>
    <col min="4867" max="4867" width="5" customWidth="1"/>
    <col min="4872" max="4872" width="8.7109375" customWidth="1"/>
    <col min="4873" max="4873" width="10" customWidth="1"/>
    <col min="4874" max="4874" width="21.5703125" customWidth="1"/>
    <col min="4875" max="4875" width="34.7109375" customWidth="1"/>
    <col min="5120" max="5120" width="11.5703125" customWidth="1"/>
    <col min="5121" max="5121" width="3.5703125" customWidth="1"/>
    <col min="5122" max="5122" width="41.5703125" customWidth="1"/>
    <col min="5123" max="5123" width="5" customWidth="1"/>
    <col min="5128" max="5128" width="8.7109375" customWidth="1"/>
    <col min="5129" max="5129" width="10" customWidth="1"/>
    <col min="5130" max="5130" width="21.5703125" customWidth="1"/>
    <col min="5131" max="5131" width="34.7109375" customWidth="1"/>
    <col min="5376" max="5376" width="11.5703125" customWidth="1"/>
    <col min="5377" max="5377" width="3.5703125" customWidth="1"/>
    <col min="5378" max="5378" width="41.5703125" customWidth="1"/>
    <col min="5379" max="5379" width="5" customWidth="1"/>
    <col min="5384" max="5384" width="8.7109375" customWidth="1"/>
    <col min="5385" max="5385" width="10" customWidth="1"/>
    <col min="5386" max="5386" width="21.5703125" customWidth="1"/>
    <col min="5387" max="5387" width="34.7109375" customWidth="1"/>
    <col min="5632" max="5632" width="11.5703125" customWidth="1"/>
    <col min="5633" max="5633" width="3.5703125" customWidth="1"/>
    <col min="5634" max="5634" width="41.5703125" customWidth="1"/>
    <col min="5635" max="5635" width="5" customWidth="1"/>
    <col min="5640" max="5640" width="8.7109375" customWidth="1"/>
    <col min="5641" max="5641" width="10" customWidth="1"/>
    <col min="5642" max="5642" width="21.5703125" customWidth="1"/>
    <col min="5643" max="5643" width="34.7109375" customWidth="1"/>
    <col min="5888" max="5888" width="11.5703125" customWidth="1"/>
    <col min="5889" max="5889" width="3.5703125" customWidth="1"/>
    <col min="5890" max="5890" width="41.5703125" customWidth="1"/>
    <col min="5891" max="5891" width="5" customWidth="1"/>
    <col min="5896" max="5896" width="8.7109375" customWidth="1"/>
    <col min="5897" max="5897" width="10" customWidth="1"/>
    <col min="5898" max="5898" width="21.5703125" customWidth="1"/>
    <col min="5899" max="5899" width="34.7109375" customWidth="1"/>
    <col min="6144" max="6144" width="11.5703125" customWidth="1"/>
    <col min="6145" max="6145" width="3.5703125" customWidth="1"/>
    <col min="6146" max="6146" width="41.5703125" customWidth="1"/>
    <col min="6147" max="6147" width="5" customWidth="1"/>
    <col min="6152" max="6152" width="8.7109375" customWidth="1"/>
    <col min="6153" max="6153" width="10" customWidth="1"/>
    <col min="6154" max="6154" width="21.5703125" customWidth="1"/>
    <col min="6155" max="6155" width="34.7109375" customWidth="1"/>
    <col min="6400" max="6400" width="11.5703125" customWidth="1"/>
    <col min="6401" max="6401" width="3.5703125" customWidth="1"/>
    <col min="6402" max="6402" width="41.5703125" customWidth="1"/>
    <col min="6403" max="6403" width="5" customWidth="1"/>
    <col min="6408" max="6408" width="8.7109375" customWidth="1"/>
    <col min="6409" max="6409" width="10" customWidth="1"/>
    <col min="6410" max="6410" width="21.5703125" customWidth="1"/>
    <col min="6411" max="6411" width="34.7109375" customWidth="1"/>
    <col min="6656" max="6656" width="11.5703125" customWidth="1"/>
    <col min="6657" max="6657" width="3.5703125" customWidth="1"/>
    <col min="6658" max="6658" width="41.5703125" customWidth="1"/>
    <col min="6659" max="6659" width="5" customWidth="1"/>
    <col min="6664" max="6664" width="8.7109375" customWidth="1"/>
    <col min="6665" max="6665" width="10" customWidth="1"/>
    <col min="6666" max="6666" width="21.5703125" customWidth="1"/>
    <col min="6667" max="6667" width="34.7109375" customWidth="1"/>
    <col min="6912" max="6912" width="11.5703125" customWidth="1"/>
    <col min="6913" max="6913" width="3.5703125" customWidth="1"/>
    <col min="6914" max="6914" width="41.5703125" customWidth="1"/>
    <col min="6915" max="6915" width="5" customWidth="1"/>
    <col min="6920" max="6920" width="8.7109375" customWidth="1"/>
    <col min="6921" max="6921" width="10" customWidth="1"/>
    <col min="6922" max="6922" width="21.5703125" customWidth="1"/>
    <col min="6923" max="6923" width="34.7109375" customWidth="1"/>
    <col min="7168" max="7168" width="11.5703125" customWidth="1"/>
    <col min="7169" max="7169" width="3.5703125" customWidth="1"/>
    <col min="7170" max="7170" width="41.5703125" customWidth="1"/>
    <col min="7171" max="7171" width="5" customWidth="1"/>
    <col min="7176" max="7176" width="8.7109375" customWidth="1"/>
    <col min="7177" max="7177" width="10" customWidth="1"/>
    <col min="7178" max="7178" width="21.5703125" customWidth="1"/>
    <col min="7179" max="7179" width="34.7109375" customWidth="1"/>
    <col min="7424" max="7424" width="11.5703125" customWidth="1"/>
    <col min="7425" max="7425" width="3.5703125" customWidth="1"/>
    <col min="7426" max="7426" width="41.5703125" customWidth="1"/>
    <col min="7427" max="7427" width="5" customWidth="1"/>
    <col min="7432" max="7432" width="8.7109375" customWidth="1"/>
    <col min="7433" max="7433" width="10" customWidth="1"/>
    <col min="7434" max="7434" width="21.5703125" customWidth="1"/>
    <col min="7435" max="7435" width="34.7109375" customWidth="1"/>
    <col min="7680" max="7680" width="11.5703125" customWidth="1"/>
    <col min="7681" max="7681" width="3.5703125" customWidth="1"/>
    <col min="7682" max="7682" width="41.5703125" customWidth="1"/>
    <col min="7683" max="7683" width="5" customWidth="1"/>
    <col min="7688" max="7688" width="8.7109375" customWidth="1"/>
    <col min="7689" max="7689" width="10" customWidth="1"/>
    <col min="7690" max="7690" width="21.5703125" customWidth="1"/>
    <col min="7691" max="7691" width="34.7109375" customWidth="1"/>
    <col min="7936" max="7936" width="11.5703125" customWidth="1"/>
    <col min="7937" max="7937" width="3.5703125" customWidth="1"/>
    <col min="7938" max="7938" width="41.5703125" customWidth="1"/>
    <col min="7939" max="7939" width="5" customWidth="1"/>
    <col min="7944" max="7944" width="8.7109375" customWidth="1"/>
    <col min="7945" max="7945" width="10" customWidth="1"/>
    <col min="7946" max="7946" width="21.5703125" customWidth="1"/>
    <col min="7947" max="7947" width="34.7109375" customWidth="1"/>
    <col min="8192" max="8192" width="11.5703125" customWidth="1"/>
    <col min="8193" max="8193" width="3.5703125" customWidth="1"/>
    <col min="8194" max="8194" width="41.5703125" customWidth="1"/>
    <col min="8195" max="8195" width="5" customWidth="1"/>
    <col min="8200" max="8200" width="8.7109375" customWidth="1"/>
    <col min="8201" max="8201" width="10" customWidth="1"/>
    <col min="8202" max="8202" width="21.5703125" customWidth="1"/>
    <col min="8203" max="8203" width="34.7109375" customWidth="1"/>
    <col min="8448" max="8448" width="11.5703125" customWidth="1"/>
    <col min="8449" max="8449" width="3.5703125" customWidth="1"/>
    <col min="8450" max="8450" width="41.5703125" customWidth="1"/>
    <col min="8451" max="8451" width="5" customWidth="1"/>
    <col min="8456" max="8456" width="8.7109375" customWidth="1"/>
    <col min="8457" max="8457" width="10" customWidth="1"/>
    <col min="8458" max="8458" width="21.5703125" customWidth="1"/>
    <col min="8459" max="8459" width="34.7109375" customWidth="1"/>
    <col min="8704" max="8704" width="11.5703125" customWidth="1"/>
    <col min="8705" max="8705" width="3.5703125" customWidth="1"/>
    <col min="8706" max="8706" width="41.5703125" customWidth="1"/>
    <col min="8707" max="8707" width="5" customWidth="1"/>
    <col min="8712" max="8712" width="8.7109375" customWidth="1"/>
    <col min="8713" max="8713" width="10" customWidth="1"/>
    <col min="8714" max="8714" width="21.5703125" customWidth="1"/>
    <col min="8715" max="8715" width="34.7109375" customWidth="1"/>
    <col min="8960" max="8960" width="11.5703125" customWidth="1"/>
    <col min="8961" max="8961" width="3.5703125" customWidth="1"/>
    <col min="8962" max="8962" width="41.5703125" customWidth="1"/>
    <col min="8963" max="8963" width="5" customWidth="1"/>
    <col min="8968" max="8968" width="8.7109375" customWidth="1"/>
    <col min="8969" max="8969" width="10" customWidth="1"/>
    <col min="8970" max="8970" width="21.5703125" customWidth="1"/>
    <col min="8971" max="8971" width="34.7109375" customWidth="1"/>
    <col min="9216" max="9216" width="11.5703125" customWidth="1"/>
    <col min="9217" max="9217" width="3.5703125" customWidth="1"/>
    <col min="9218" max="9218" width="41.5703125" customWidth="1"/>
    <col min="9219" max="9219" width="5" customWidth="1"/>
    <col min="9224" max="9224" width="8.7109375" customWidth="1"/>
    <col min="9225" max="9225" width="10" customWidth="1"/>
    <col min="9226" max="9226" width="21.5703125" customWidth="1"/>
    <col min="9227" max="9227" width="34.7109375" customWidth="1"/>
    <col min="9472" max="9472" width="11.5703125" customWidth="1"/>
    <col min="9473" max="9473" width="3.5703125" customWidth="1"/>
    <col min="9474" max="9474" width="41.5703125" customWidth="1"/>
    <col min="9475" max="9475" width="5" customWidth="1"/>
    <col min="9480" max="9480" width="8.7109375" customWidth="1"/>
    <col min="9481" max="9481" width="10" customWidth="1"/>
    <col min="9482" max="9482" width="21.5703125" customWidth="1"/>
    <col min="9483" max="9483" width="34.7109375" customWidth="1"/>
    <col min="9728" max="9728" width="11.5703125" customWidth="1"/>
    <col min="9729" max="9729" width="3.5703125" customWidth="1"/>
    <col min="9730" max="9730" width="41.5703125" customWidth="1"/>
    <col min="9731" max="9731" width="5" customWidth="1"/>
    <col min="9736" max="9736" width="8.7109375" customWidth="1"/>
    <col min="9737" max="9737" width="10" customWidth="1"/>
    <col min="9738" max="9738" width="21.5703125" customWidth="1"/>
    <col min="9739" max="9739" width="34.7109375" customWidth="1"/>
    <col min="9984" max="9984" width="11.5703125" customWidth="1"/>
    <col min="9985" max="9985" width="3.5703125" customWidth="1"/>
    <col min="9986" max="9986" width="41.5703125" customWidth="1"/>
    <col min="9987" max="9987" width="5" customWidth="1"/>
    <col min="9992" max="9992" width="8.7109375" customWidth="1"/>
    <col min="9993" max="9993" width="10" customWidth="1"/>
    <col min="9994" max="9994" width="21.5703125" customWidth="1"/>
    <col min="9995" max="9995" width="34.7109375" customWidth="1"/>
    <col min="10240" max="10240" width="11.5703125" customWidth="1"/>
    <col min="10241" max="10241" width="3.5703125" customWidth="1"/>
    <col min="10242" max="10242" width="41.5703125" customWidth="1"/>
    <col min="10243" max="10243" width="5" customWidth="1"/>
    <col min="10248" max="10248" width="8.7109375" customWidth="1"/>
    <col min="10249" max="10249" width="10" customWidth="1"/>
    <col min="10250" max="10250" width="21.5703125" customWidth="1"/>
    <col min="10251" max="10251" width="34.7109375" customWidth="1"/>
    <col min="10496" max="10496" width="11.5703125" customWidth="1"/>
    <col min="10497" max="10497" width="3.5703125" customWidth="1"/>
    <col min="10498" max="10498" width="41.5703125" customWidth="1"/>
    <col min="10499" max="10499" width="5" customWidth="1"/>
    <col min="10504" max="10504" width="8.7109375" customWidth="1"/>
    <col min="10505" max="10505" width="10" customWidth="1"/>
    <col min="10506" max="10506" width="21.5703125" customWidth="1"/>
    <col min="10507" max="10507" width="34.7109375" customWidth="1"/>
    <col min="10752" max="10752" width="11.5703125" customWidth="1"/>
    <col min="10753" max="10753" width="3.5703125" customWidth="1"/>
    <col min="10754" max="10754" width="41.5703125" customWidth="1"/>
    <col min="10755" max="10755" width="5" customWidth="1"/>
    <col min="10760" max="10760" width="8.7109375" customWidth="1"/>
    <col min="10761" max="10761" width="10" customWidth="1"/>
    <col min="10762" max="10762" width="21.5703125" customWidth="1"/>
    <col min="10763" max="10763" width="34.7109375" customWidth="1"/>
    <col min="11008" max="11008" width="11.5703125" customWidth="1"/>
    <col min="11009" max="11009" width="3.5703125" customWidth="1"/>
    <col min="11010" max="11010" width="41.5703125" customWidth="1"/>
    <col min="11011" max="11011" width="5" customWidth="1"/>
    <col min="11016" max="11016" width="8.7109375" customWidth="1"/>
    <col min="11017" max="11017" width="10" customWidth="1"/>
    <col min="11018" max="11018" width="21.5703125" customWidth="1"/>
    <col min="11019" max="11019" width="34.7109375" customWidth="1"/>
    <col min="11264" max="11264" width="11.5703125" customWidth="1"/>
    <col min="11265" max="11265" width="3.5703125" customWidth="1"/>
    <col min="11266" max="11266" width="41.5703125" customWidth="1"/>
    <col min="11267" max="11267" width="5" customWidth="1"/>
    <col min="11272" max="11272" width="8.7109375" customWidth="1"/>
    <col min="11273" max="11273" width="10" customWidth="1"/>
    <col min="11274" max="11274" width="21.5703125" customWidth="1"/>
    <col min="11275" max="11275" width="34.7109375" customWidth="1"/>
    <col min="11520" max="11520" width="11.5703125" customWidth="1"/>
    <col min="11521" max="11521" width="3.5703125" customWidth="1"/>
    <col min="11522" max="11522" width="41.5703125" customWidth="1"/>
    <col min="11523" max="11523" width="5" customWidth="1"/>
    <col min="11528" max="11528" width="8.7109375" customWidth="1"/>
    <col min="11529" max="11529" width="10" customWidth="1"/>
    <col min="11530" max="11530" width="21.5703125" customWidth="1"/>
    <col min="11531" max="11531" width="34.7109375" customWidth="1"/>
    <col min="11776" max="11776" width="11.5703125" customWidth="1"/>
    <col min="11777" max="11777" width="3.5703125" customWidth="1"/>
    <col min="11778" max="11778" width="41.5703125" customWidth="1"/>
    <col min="11779" max="11779" width="5" customWidth="1"/>
    <col min="11784" max="11784" width="8.7109375" customWidth="1"/>
    <col min="11785" max="11785" width="10" customWidth="1"/>
    <col min="11786" max="11786" width="21.5703125" customWidth="1"/>
    <col min="11787" max="11787" width="34.7109375" customWidth="1"/>
    <col min="12032" max="12032" width="11.5703125" customWidth="1"/>
    <col min="12033" max="12033" width="3.5703125" customWidth="1"/>
    <col min="12034" max="12034" width="41.5703125" customWidth="1"/>
    <col min="12035" max="12035" width="5" customWidth="1"/>
    <col min="12040" max="12040" width="8.7109375" customWidth="1"/>
    <col min="12041" max="12041" width="10" customWidth="1"/>
    <col min="12042" max="12042" width="21.5703125" customWidth="1"/>
    <col min="12043" max="12043" width="34.7109375" customWidth="1"/>
    <col min="12288" max="12288" width="11.5703125" customWidth="1"/>
    <col min="12289" max="12289" width="3.5703125" customWidth="1"/>
    <col min="12290" max="12290" width="41.5703125" customWidth="1"/>
    <col min="12291" max="12291" width="5" customWidth="1"/>
    <col min="12296" max="12296" width="8.7109375" customWidth="1"/>
    <col min="12297" max="12297" width="10" customWidth="1"/>
    <col min="12298" max="12298" width="21.5703125" customWidth="1"/>
    <col min="12299" max="12299" width="34.7109375" customWidth="1"/>
    <col min="12544" max="12544" width="11.5703125" customWidth="1"/>
    <col min="12545" max="12545" width="3.5703125" customWidth="1"/>
    <col min="12546" max="12546" width="41.5703125" customWidth="1"/>
    <col min="12547" max="12547" width="5" customWidth="1"/>
    <col min="12552" max="12552" width="8.7109375" customWidth="1"/>
    <col min="12553" max="12553" width="10" customWidth="1"/>
    <col min="12554" max="12554" width="21.5703125" customWidth="1"/>
    <col min="12555" max="12555" width="34.7109375" customWidth="1"/>
    <col min="12800" max="12800" width="11.5703125" customWidth="1"/>
    <col min="12801" max="12801" width="3.5703125" customWidth="1"/>
    <col min="12802" max="12802" width="41.5703125" customWidth="1"/>
    <col min="12803" max="12803" width="5" customWidth="1"/>
    <col min="12808" max="12808" width="8.7109375" customWidth="1"/>
    <col min="12809" max="12809" width="10" customWidth="1"/>
    <col min="12810" max="12810" width="21.5703125" customWidth="1"/>
    <col min="12811" max="12811" width="34.7109375" customWidth="1"/>
    <col min="13056" max="13056" width="11.5703125" customWidth="1"/>
    <col min="13057" max="13057" width="3.5703125" customWidth="1"/>
    <col min="13058" max="13058" width="41.5703125" customWidth="1"/>
    <col min="13059" max="13059" width="5" customWidth="1"/>
    <col min="13064" max="13064" width="8.7109375" customWidth="1"/>
    <col min="13065" max="13065" width="10" customWidth="1"/>
    <col min="13066" max="13066" width="21.5703125" customWidth="1"/>
    <col min="13067" max="13067" width="34.7109375" customWidth="1"/>
    <col min="13312" max="13312" width="11.5703125" customWidth="1"/>
    <col min="13313" max="13313" width="3.5703125" customWidth="1"/>
    <col min="13314" max="13314" width="41.5703125" customWidth="1"/>
    <col min="13315" max="13315" width="5" customWidth="1"/>
    <col min="13320" max="13320" width="8.7109375" customWidth="1"/>
    <col min="13321" max="13321" width="10" customWidth="1"/>
    <col min="13322" max="13322" width="21.5703125" customWidth="1"/>
    <col min="13323" max="13323" width="34.7109375" customWidth="1"/>
    <col min="13568" max="13568" width="11.5703125" customWidth="1"/>
    <col min="13569" max="13569" width="3.5703125" customWidth="1"/>
    <col min="13570" max="13570" width="41.5703125" customWidth="1"/>
    <col min="13571" max="13571" width="5" customWidth="1"/>
    <col min="13576" max="13576" width="8.7109375" customWidth="1"/>
    <col min="13577" max="13577" width="10" customWidth="1"/>
    <col min="13578" max="13578" width="21.5703125" customWidth="1"/>
    <col min="13579" max="13579" width="34.7109375" customWidth="1"/>
    <col min="13824" max="13824" width="11.5703125" customWidth="1"/>
    <col min="13825" max="13825" width="3.5703125" customWidth="1"/>
    <col min="13826" max="13826" width="41.5703125" customWidth="1"/>
    <col min="13827" max="13827" width="5" customWidth="1"/>
    <col min="13832" max="13832" width="8.7109375" customWidth="1"/>
    <col min="13833" max="13833" width="10" customWidth="1"/>
    <col min="13834" max="13834" width="21.5703125" customWidth="1"/>
    <col min="13835" max="13835" width="34.7109375" customWidth="1"/>
    <col min="14080" max="14080" width="11.5703125" customWidth="1"/>
    <col min="14081" max="14081" width="3.5703125" customWidth="1"/>
    <col min="14082" max="14082" width="41.5703125" customWidth="1"/>
    <col min="14083" max="14083" width="5" customWidth="1"/>
    <col min="14088" max="14088" width="8.7109375" customWidth="1"/>
    <col min="14089" max="14089" width="10" customWidth="1"/>
    <col min="14090" max="14090" width="21.5703125" customWidth="1"/>
    <col min="14091" max="14091" width="34.7109375" customWidth="1"/>
    <col min="14336" max="14336" width="11.5703125" customWidth="1"/>
    <col min="14337" max="14337" width="3.5703125" customWidth="1"/>
    <col min="14338" max="14338" width="41.5703125" customWidth="1"/>
    <col min="14339" max="14339" width="5" customWidth="1"/>
    <col min="14344" max="14344" width="8.7109375" customWidth="1"/>
    <col min="14345" max="14345" width="10" customWidth="1"/>
    <col min="14346" max="14346" width="21.5703125" customWidth="1"/>
    <col min="14347" max="14347" width="34.7109375" customWidth="1"/>
    <col min="14592" max="14592" width="11.5703125" customWidth="1"/>
    <col min="14593" max="14593" width="3.5703125" customWidth="1"/>
    <col min="14594" max="14594" width="41.5703125" customWidth="1"/>
    <col min="14595" max="14595" width="5" customWidth="1"/>
    <col min="14600" max="14600" width="8.7109375" customWidth="1"/>
    <col min="14601" max="14601" width="10" customWidth="1"/>
    <col min="14602" max="14602" width="21.5703125" customWidth="1"/>
    <col min="14603" max="14603" width="34.7109375" customWidth="1"/>
    <col min="14848" max="14848" width="11.5703125" customWidth="1"/>
    <col min="14849" max="14849" width="3.5703125" customWidth="1"/>
    <col min="14850" max="14850" width="41.5703125" customWidth="1"/>
    <col min="14851" max="14851" width="5" customWidth="1"/>
    <col min="14856" max="14856" width="8.7109375" customWidth="1"/>
    <col min="14857" max="14857" width="10" customWidth="1"/>
    <col min="14858" max="14858" width="21.5703125" customWidth="1"/>
    <col min="14859" max="14859" width="34.7109375" customWidth="1"/>
    <col min="15104" max="15104" width="11.5703125" customWidth="1"/>
    <col min="15105" max="15105" width="3.5703125" customWidth="1"/>
    <col min="15106" max="15106" width="41.5703125" customWidth="1"/>
    <col min="15107" max="15107" width="5" customWidth="1"/>
    <col min="15112" max="15112" width="8.7109375" customWidth="1"/>
    <col min="15113" max="15113" width="10" customWidth="1"/>
    <col min="15114" max="15114" width="21.5703125" customWidth="1"/>
    <col min="15115" max="15115" width="34.7109375" customWidth="1"/>
    <col min="15360" max="15360" width="11.5703125" customWidth="1"/>
    <col min="15361" max="15361" width="3.5703125" customWidth="1"/>
    <col min="15362" max="15362" width="41.5703125" customWidth="1"/>
    <col min="15363" max="15363" width="5" customWidth="1"/>
    <col min="15368" max="15368" width="8.7109375" customWidth="1"/>
    <col min="15369" max="15369" width="10" customWidth="1"/>
    <col min="15370" max="15370" width="21.5703125" customWidth="1"/>
    <col min="15371" max="15371" width="34.7109375" customWidth="1"/>
    <col min="15616" max="15616" width="11.5703125" customWidth="1"/>
    <col min="15617" max="15617" width="3.5703125" customWidth="1"/>
    <col min="15618" max="15618" width="41.5703125" customWidth="1"/>
    <col min="15619" max="15619" width="5" customWidth="1"/>
    <col min="15624" max="15624" width="8.7109375" customWidth="1"/>
    <col min="15625" max="15625" width="10" customWidth="1"/>
    <col min="15626" max="15626" width="21.5703125" customWidth="1"/>
    <col min="15627" max="15627" width="34.7109375" customWidth="1"/>
    <col min="15872" max="15872" width="11.5703125" customWidth="1"/>
    <col min="15873" max="15873" width="3.5703125" customWidth="1"/>
    <col min="15874" max="15874" width="41.5703125" customWidth="1"/>
    <col min="15875" max="15875" width="5" customWidth="1"/>
    <col min="15880" max="15880" width="8.7109375" customWidth="1"/>
    <col min="15881" max="15881" width="10" customWidth="1"/>
    <col min="15882" max="15882" width="21.5703125" customWidth="1"/>
    <col min="15883" max="15883" width="34.7109375" customWidth="1"/>
    <col min="16128" max="16128" width="11.5703125" customWidth="1"/>
    <col min="16129" max="16129" width="3.5703125" customWidth="1"/>
    <col min="16130" max="16130" width="41.5703125" customWidth="1"/>
    <col min="16131" max="16131" width="5" customWidth="1"/>
    <col min="16136" max="16136" width="8.7109375" customWidth="1"/>
    <col min="16137" max="16137" width="10" customWidth="1"/>
    <col min="16138" max="16138" width="21.5703125" customWidth="1"/>
    <col min="16139" max="16139" width="34.7109375" customWidth="1"/>
  </cols>
  <sheetData>
    <row r="2" spans="3:11" x14ac:dyDescent="0.25">
      <c r="H2" s="122"/>
      <c r="I2" s="122"/>
      <c r="J2" s="123"/>
      <c r="K2" s="123"/>
    </row>
    <row r="3" spans="3:11" x14ac:dyDescent="0.25">
      <c r="H3" s="122"/>
      <c r="I3" s="122"/>
      <c r="J3" s="123"/>
      <c r="K3" s="123"/>
    </row>
    <row r="4" spans="3:11" x14ac:dyDescent="0.25">
      <c r="C4" s="172" t="s">
        <v>230</v>
      </c>
      <c r="D4" s="172"/>
      <c r="E4" s="172"/>
      <c r="F4" s="172"/>
      <c r="H4" s="172" t="s">
        <v>214</v>
      </c>
      <c r="I4" s="172"/>
      <c r="J4" s="172"/>
      <c r="K4" s="172"/>
    </row>
    <row r="5" spans="3:11" x14ac:dyDescent="0.25">
      <c r="C5" s="107" t="s">
        <v>198</v>
      </c>
      <c r="D5" s="173" t="s">
        <v>199</v>
      </c>
      <c r="E5" s="173"/>
      <c r="F5" s="107" t="s">
        <v>76</v>
      </c>
      <c r="H5" s="105" t="s">
        <v>198</v>
      </c>
      <c r="I5" s="105" t="s">
        <v>199</v>
      </c>
      <c r="J5" s="105" t="s">
        <v>76</v>
      </c>
      <c r="K5" s="105" t="s">
        <v>200</v>
      </c>
    </row>
    <row r="6" spans="3:11" ht="33.75" x14ac:dyDescent="0.25">
      <c r="C6" s="167">
        <v>1</v>
      </c>
      <c r="D6" s="168" t="s">
        <v>215</v>
      </c>
      <c r="E6" s="169"/>
      <c r="F6" s="106" t="s">
        <v>216</v>
      </c>
      <c r="H6" s="105">
        <v>1</v>
      </c>
      <c r="I6" s="105" t="s">
        <v>201</v>
      </c>
      <c r="J6" s="106" t="s">
        <v>202</v>
      </c>
      <c r="K6" s="106" t="s">
        <v>203</v>
      </c>
    </row>
    <row r="7" spans="3:11" ht="22.5" x14ac:dyDescent="0.25">
      <c r="C7" s="167"/>
      <c r="D7" s="170"/>
      <c r="E7" s="171"/>
      <c r="F7" s="106" t="s">
        <v>217</v>
      </c>
      <c r="H7" s="105">
        <v>2</v>
      </c>
      <c r="I7" s="105" t="s">
        <v>204</v>
      </c>
      <c r="J7" s="106" t="s">
        <v>205</v>
      </c>
      <c r="K7" s="106" t="s">
        <v>206</v>
      </c>
    </row>
    <row r="8" spans="3:11" ht="33.75" x14ac:dyDescent="0.25">
      <c r="C8" s="167">
        <v>2</v>
      </c>
      <c r="D8" s="168" t="s">
        <v>218</v>
      </c>
      <c r="E8" s="169"/>
      <c r="F8" s="106" t="s">
        <v>219</v>
      </c>
      <c r="H8" s="167">
        <v>3</v>
      </c>
      <c r="I8" s="167" t="s">
        <v>207</v>
      </c>
      <c r="J8" s="174" t="s">
        <v>205</v>
      </c>
      <c r="K8" s="106" t="s">
        <v>274</v>
      </c>
    </row>
    <row r="9" spans="3:11" ht="45" x14ac:dyDescent="0.25">
      <c r="C9" s="167"/>
      <c r="D9" s="170"/>
      <c r="E9" s="171"/>
      <c r="F9" s="106" t="s">
        <v>220</v>
      </c>
      <c r="H9" s="167"/>
      <c r="I9" s="167"/>
      <c r="J9" s="174"/>
      <c r="K9" s="106" t="s">
        <v>208</v>
      </c>
    </row>
    <row r="10" spans="3:11" ht="33.75" x14ac:dyDescent="0.25">
      <c r="C10" s="167">
        <v>3</v>
      </c>
      <c r="D10" s="168" t="s">
        <v>221</v>
      </c>
      <c r="E10" s="169"/>
      <c r="F10" s="106" t="s">
        <v>222</v>
      </c>
      <c r="H10" s="105">
        <v>4</v>
      </c>
      <c r="I10" s="105" t="s">
        <v>209</v>
      </c>
      <c r="J10" s="106" t="s">
        <v>210</v>
      </c>
      <c r="K10" s="106" t="s">
        <v>275</v>
      </c>
    </row>
    <row r="11" spans="3:11" ht="67.5" x14ac:dyDescent="0.25">
      <c r="C11" s="167"/>
      <c r="D11" s="170"/>
      <c r="E11" s="171"/>
      <c r="F11" s="106" t="s">
        <v>223</v>
      </c>
      <c r="H11" s="105">
        <v>5</v>
      </c>
      <c r="I11" s="105" t="s">
        <v>211</v>
      </c>
      <c r="J11" s="106" t="s">
        <v>212</v>
      </c>
      <c r="K11" s="106" t="s">
        <v>213</v>
      </c>
    </row>
    <row r="12" spans="3:11" ht="33.75" x14ac:dyDescent="0.25">
      <c r="C12" s="167">
        <v>4</v>
      </c>
      <c r="D12" s="168" t="s">
        <v>224</v>
      </c>
      <c r="E12" s="169"/>
      <c r="F12" s="106" t="s">
        <v>225</v>
      </c>
    </row>
    <row r="13" spans="3:11" ht="45" x14ac:dyDescent="0.25">
      <c r="C13" s="167"/>
      <c r="D13" s="170"/>
      <c r="E13" s="171"/>
      <c r="F13" s="106" t="s">
        <v>226</v>
      </c>
    </row>
    <row r="14" spans="3:11" ht="33.75" x14ac:dyDescent="0.25">
      <c r="C14" s="167">
        <v>5</v>
      </c>
      <c r="D14" s="168" t="s">
        <v>227</v>
      </c>
      <c r="E14" s="169"/>
      <c r="F14" s="106" t="s">
        <v>228</v>
      </c>
    </row>
    <row r="15" spans="3:11" ht="22.5" x14ac:dyDescent="0.25">
      <c r="C15" s="167"/>
      <c r="D15" s="170"/>
      <c r="E15" s="171"/>
      <c r="F15" s="106" t="s">
        <v>229</v>
      </c>
    </row>
  </sheetData>
  <sheetProtection algorithmName="SHA-512" hashValue="jYwhU/XceYL681n0LXuaaCqhr90hlsnlYwFYiD9si47O/1s3FO/YO79jUuM0fMM/NSjRKv0HQ2u40HiFE8b9DA==" saltValue="4Er9mRRPzQ3MWISnIHzedA==" spinCount="100000" sheet="1" objects="1" scenarios="1"/>
  <mergeCells count="16">
    <mergeCell ref="C14:C15"/>
    <mergeCell ref="D14:E15"/>
    <mergeCell ref="I8:I9"/>
    <mergeCell ref="C4:F4"/>
    <mergeCell ref="H4:K4"/>
    <mergeCell ref="D5:E5"/>
    <mergeCell ref="C6:C7"/>
    <mergeCell ref="D6:E7"/>
    <mergeCell ref="J8:J9"/>
    <mergeCell ref="C10:C11"/>
    <mergeCell ref="D10:E11"/>
    <mergeCell ref="C12:C13"/>
    <mergeCell ref="D12:E13"/>
    <mergeCell ref="H8:H9"/>
    <mergeCell ref="C8:C9"/>
    <mergeCell ref="D8:E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
  <sheetViews>
    <sheetView zoomScale="80" zoomScaleNormal="80" workbookViewId="0">
      <pane ySplit="9" topLeftCell="A20" activePane="bottomLeft" state="frozen"/>
      <selection pane="bottomLeft" activeCell="L20" sqref="L20"/>
    </sheetView>
  </sheetViews>
  <sheetFormatPr baseColWidth="10" defaultColWidth="11.5703125" defaultRowHeight="12" x14ac:dyDescent="0.2"/>
  <cols>
    <col min="1" max="1" width="13.42578125" style="41" customWidth="1"/>
    <col min="2" max="3" width="11.5703125" style="41" hidden="1" customWidth="1"/>
    <col min="4" max="4" width="12.42578125" style="41" hidden="1" customWidth="1"/>
    <col min="5" max="8" width="1.5703125" style="41" hidden="1" customWidth="1"/>
    <col min="9" max="9" width="0.5703125" style="41" hidden="1" customWidth="1"/>
    <col min="10" max="10" width="16.140625" style="22" customWidth="1"/>
    <col min="11" max="11" width="21.140625" style="22" customWidth="1"/>
    <col min="12" max="12" width="25.140625" style="22" customWidth="1"/>
    <col min="13" max="13" width="14.85546875" style="22" customWidth="1"/>
    <col min="14" max="14" width="23.5703125" style="30" customWidth="1"/>
    <col min="15" max="15" width="12.140625" style="31" customWidth="1"/>
    <col min="16" max="16" width="11.42578125" style="31" customWidth="1"/>
    <col min="17" max="17" width="11.5703125" style="31" hidden="1" customWidth="1"/>
    <col min="18" max="18" width="14.85546875" style="22" customWidth="1"/>
    <col min="19" max="19" width="0" style="22" hidden="1" customWidth="1"/>
    <col min="20" max="21" width="0" style="31" hidden="1" customWidth="1"/>
    <col min="22" max="22" width="1.85546875" style="22" hidden="1" customWidth="1"/>
    <col min="23" max="23" width="27.42578125" style="31" customWidth="1"/>
    <col min="24" max="24" width="11.28515625" style="22" customWidth="1"/>
    <col min="25" max="25" width="11.5703125" style="22"/>
    <col min="26" max="26" width="11.5703125" style="31" hidden="1" customWidth="1"/>
    <col min="27" max="27" width="11.5703125" style="22"/>
    <col min="28" max="28" width="13.7109375" style="31" customWidth="1"/>
    <col min="29" max="29" width="25" style="31" customWidth="1"/>
    <col min="30" max="30" width="17.42578125" style="31" customWidth="1"/>
    <col min="31" max="31" width="20.85546875" style="31" customWidth="1"/>
    <col min="32" max="33" width="11.5703125" style="23"/>
    <col min="34" max="34" width="16.140625" style="23" customWidth="1"/>
    <col min="35" max="16384" width="11.5703125" style="23"/>
  </cols>
  <sheetData>
    <row r="1" spans="1:35" ht="1.5" customHeight="1" x14ac:dyDescent="0.2"/>
    <row r="2" spans="1:35" s="175" customFormat="1" ht="52.5" customHeight="1" x14ac:dyDescent="0.25">
      <c r="B2" s="176"/>
      <c r="C2" s="176"/>
      <c r="D2" s="176"/>
      <c r="E2" s="176"/>
      <c r="F2" s="176"/>
      <c r="G2" s="176"/>
      <c r="H2" s="176"/>
      <c r="I2" s="176"/>
      <c r="S2" s="176"/>
      <c r="T2" s="176"/>
      <c r="U2" s="176"/>
      <c r="V2" s="176"/>
      <c r="Z2" s="176"/>
    </row>
    <row r="3" spans="1:35" s="175" customFormat="1" ht="12.75" customHeight="1" thickBot="1" x14ac:dyDescent="0.3">
      <c r="B3" s="176"/>
      <c r="C3" s="176"/>
      <c r="D3" s="176"/>
      <c r="E3" s="176"/>
      <c r="F3" s="176"/>
      <c r="G3" s="176"/>
      <c r="H3" s="176"/>
      <c r="I3" s="176"/>
      <c r="S3" s="176"/>
      <c r="T3" s="176"/>
      <c r="U3" s="176"/>
      <c r="V3" s="176"/>
      <c r="Z3" s="176"/>
    </row>
    <row r="4" spans="1:35" ht="15.75" customHeight="1" x14ac:dyDescent="0.2">
      <c r="A4" s="177" t="s">
        <v>181</v>
      </c>
      <c r="B4" s="178"/>
      <c r="C4" s="178"/>
      <c r="D4" s="178"/>
      <c r="E4" s="178"/>
      <c r="F4" s="178"/>
      <c r="G4" s="178"/>
      <c r="H4" s="178"/>
      <c r="I4" s="178"/>
      <c r="J4" s="177"/>
      <c r="K4" s="177"/>
      <c r="L4" s="177"/>
      <c r="M4" s="177"/>
      <c r="N4" s="177"/>
      <c r="O4" s="59"/>
      <c r="P4" s="59"/>
      <c r="Q4" s="59"/>
      <c r="R4" s="59"/>
      <c r="S4" s="194" t="s">
        <v>182</v>
      </c>
      <c r="T4" s="195"/>
      <c r="U4" s="195"/>
      <c r="V4" s="195"/>
      <c r="W4" s="195"/>
      <c r="X4" s="195"/>
      <c r="Y4" s="195"/>
      <c r="Z4" s="195"/>
      <c r="AA4" s="195"/>
      <c r="AB4" s="195"/>
      <c r="AC4" s="195"/>
      <c r="AD4" s="195"/>
      <c r="AE4" s="196"/>
      <c r="AF4" s="200" t="s">
        <v>183</v>
      </c>
      <c r="AG4" s="201"/>
      <c r="AH4" s="201"/>
      <c r="AI4" s="201"/>
    </row>
    <row r="5" spans="1:35" ht="16.5" customHeight="1" thickBot="1" x14ac:dyDescent="0.25">
      <c r="A5" s="177"/>
      <c r="B5" s="178"/>
      <c r="C5" s="178"/>
      <c r="D5" s="178"/>
      <c r="E5" s="178"/>
      <c r="F5" s="178"/>
      <c r="G5" s="178"/>
      <c r="H5" s="178"/>
      <c r="I5" s="178"/>
      <c r="J5" s="177"/>
      <c r="K5" s="177"/>
      <c r="L5" s="177"/>
      <c r="M5" s="177"/>
      <c r="N5" s="177"/>
      <c r="O5" s="60"/>
      <c r="P5" s="60"/>
      <c r="Q5" s="60"/>
      <c r="R5" s="60"/>
      <c r="S5" s="197"/>
      <c r="T5" s="198"/>
      <c r="U5" s="198"/>
      <c r="V5" s="198"/>
      <c r="W5" s="198"/>
      <c r="X5" s="198"/>
      <c r="Y5" s="198"/>
      <c r="Z5" s="198"/>
      <c r="AA5" s="198"/>
      <c r="AB5" s="198"/>
      <c r="AC5" s="198"/>
      <c r="AD5" s="198"/>
      <c r="AE5" s="199"/>
      <c r="AF5" s="202">
        <v>3</v>
      </c>
      <c r="AG5" s="203"/>
      <c r="AH5" s="203"/>
      <c r="AI5" s="204"/>
    </row>
    <row r="6" spans="1:35" ht="35.25" customHeight="1" x14ac:dyDescent="0.2">
      <c r="A6" s="179" t="s">
        <v>333</v>
      </c>
      <c r="B6" s="84"/>
      <c r="C6" s="66"/>
      <c r="D6" s="66"/>
      <c r="E6" s="66"/>
      <c r="F6" s="66"/>
      <c r="G6" s="66"/>
      <c r="H6" s="66"/>
      <c r="I6" s="66"/>
      <c r="J6" s="185" t="s">
        <v>191</v>
      </c>
      <c r="K6" s="185" t="s">
        <v>192</v>
      </c>
      <c r="L6" s="186" t="s">
        <v>193</v>
      </c>
      <c r="M6" s="79"/>
      <c r="N6" s="185" t="s">
        <v>194</v>
      </c>
      <c r="O6" s="205" t="s">
        <v>184</v>
      </c>
      <c r="P6" s="206"/>
      <c r="Q6" s="206"/>
      <c r="R6" s="207"/>
      <c r="S6" s="149" t="s">
        <v>184</v>
      </c>
      <c r="T6" s="150"/>
      <c r="U6" s="150"/>
      <c r="V6" s="151"/>
      <c r="W6" s="81"/>
      <c r="X6" s="82"/>
      <c r="Y6" s="82"/>
      <c r="Z6" s="82"/>
      <c r="AA6" s="82"/>
      <c r="AB6" s="82"/>
      <c r="AC6" s="82"/>
      <c r="AD6" s="82"/>
      <c r="AE6" s="83"/>
      <c r="AF6" s="144" t="s">
        <v>270</v>
      </c>
      <c r="AG6" s="165" t="s">
        <v>271</v>
      </c>
      <c r="AH6" s="208" t="s">
        <v>272</v>
      </c>
      <c r="AI6" s="187" t="s">
        <v>273</v>
      </c>
    </row>
    <row r="7" spans="1:35" ht="12.75" customHeight="1" thickBot="1" x14ac:dyDescent="0.25">
      <c r="A7" s="180"/>
      <c r="B7" s="67"/>
      <c r="C7" s="67"/>
      <c r="D7" s="67"/>
      <c r="E7" s="67"/>
      <c r="F7" s="67"/>
      <c r="G7" s="67"/>
      <c r="H7" s="67"/>
      <c r="I7" s="67"/>
      <c r="J7" s="185"/>
      <c r="K7" s="185"/>
      <c r="L7" s="186"/>
      <c r="M7" s="72"/>
      <c r="N7" s="185"/>
      <c r="O7" s="188"/>
      <c r="P7" s="189"/>
      <c r="Q7" s="189"/>
      <c r="R7" s="190"/>
      <c r="S7" s="152"/>
      <c r="T7" s="153"/>
      <c r="U7" s="153"/>
      <c r="V7" s="154"/>
      <c r="W7" s="188" t="s">
        <v>186</v>
      </c>
      <c r="X7" s="189"/>
      <c r="Y7" s="189"/>
      <c r="Z7" s="189"/>
      <c r="AA7" s="189"/>
      <c r="AB7" s="189"/>
      <c r="AC7" s="189"/>
      <c r="AD7" s="189"/>
      <c r="AE7" s="190"/>
      <c r="AF7" s="145"/>
      <c r="AG7" s="166"/>
      <c r="AH7" s="209"/>
      <c r="AI7" s="187"/>
    </row>
    <row r="8" spans="1:35" ht="30.75" customHeight="1" thickBot="1" x14ac:dyDescent="0.25">
      <c r="A8" s="180"/>
      <c r="B8" s="67"/>
      <c r="C8" s="67"/>
      <c r="D8" s="67"/>
      <c r="E8" s="67"/>
      <c r="F8" s="67"/>
      <c r="G8" s="67"/>
      <c r="H8" s="67"/>
      <c r="I8" s="67"/>
      <c r="J8" s="185"/>
      <c r="K8" s="185"/>
      <c r="L8" s="186"/>
      <c r="M8" s="72" t="s">
        <v>389</v>
      </c>
      <c r="N8" s="185"/>
      <c r="O8" s="182" t="s">
        <v>187</v>
      </c>
      <c r="P8" s="183"/>
      <c r="Q8" s="183"/>
      <c r="R8" s="184"/>
      <c r="S8" s="182" t="s">
        <v>187</v>
      </c>
      <c r="T8" s="183"/>
      <c r="U8" s="183"/>
      <c r="V8" s="184"/>
      <c r="W8" s="210" t="s">
        <v>264</v>
      </c>
      <c r="X8" s="182" t="s">
        <v>188</v>
      </c>
      <c r="Y8" s="183"/>
      <c r="Z8" s="183"/>
      <c r="AA8" s="184"/>
      <c r="AB8" s="182" t="s">
        <v>189</v>
      </c>
      <c r="AC8" s="183"/>
      <c r="AD8" s="183"/>
      <c r="AE8" s="184"/>
      <c r="AF8" s="145"/>
      <c r="AG8" s="166"/>
      <c r="AH8" s="209"/>
      <c r="AI8" s="187"/>
    </row>
    <row r="9" spans="1:35" ht="36.75" customHeight="1" x14ac:dyDescent="0.2">
      <c r="A9" s="181"/>
      <c r="B9" s="85"/>
      <c r="C9" s="67"/>
      <c r="D9" s="67"/>
      <c r="E9" s="67"/>
      <c r="F9" s="67"/>
      <c r="G9" s="67"/>
      <c r="H9" s="67"/>
      <c r="I9" s="67"/>
      <c r="J9" s="185"/>
      <c r="K9" s="185"/>
      <c r="L9" s="186"/>
      <c r="M9" s="72"/>
      <c r="N9" s="185"/>
      <c r="O9" s="65" t="s">
        <v>195</v>
      </c>
      <c r="P9" s="65" t="s">
        <v>196</v>
      </c>
      <c r="Q9" s="65"/>
      <c r="R9" s="65" t="s">
        <v>197</v>
      </c>
      <c r="S9" s="65" t="s">
        <v>195</v>
      </c>
      <c r="T9" s="65" t="s">
        <v>196</v>
      </c>
      <c r="U9" s="65"/>
      <c r="V9" s="65" t="s">
        <v>197</v>
      </c>
      <c r="W9" s="211"/>
      <c r="X9" s="80" t="s">
        <v>265</v>
      </c>
      <c r="Y9" s="80" t="s">
        <v>266</v>
      </c>
      <c r="Z9" s="65"/>
      <c r="AA9" s="80" t="s">
        <v>276</v>
      </c>
      <c r="AB9" s="65" t="s">
        <v>267</v>
      </c>
      <c r="AC9" s="65" t="s">
        <v>268</v>
      </c>
      <c r="AD9" s="65" t="s">
        <v>284</v>
      </c>
      <c r="AE9" s="65" t="s">
        <v>269</v>
      </c>
      <c r="AF9" s="145"/>
      <c r="AG9" s="166"/>
      <c r="AH9" s="209"/>
      <c r="AI9" s="187"/>
    </row>
    <row r="10" spans="1:35" ht="81.75" customHeight="1" x14ac:dyDescent="0.2">
      <c r="A10" s="86">
        <v>1</v>
      </c>
      <c r="B10" s="57"/>
      <c r="C10" s="57"/>
      <c r="D10" s="57"/>
      <c r="E10" s="57"/>
      <c r="F10" s="57"/>
      <c r="G10" s="57"/>
      <c r="H10" s="57"/>
      <c r="I10" s="58"/>
      <c r="J10" s="24" t="s">
        <v>3</v>
      </c>
      <c r="K10" s="24" t="s">
        <v>341</v>
      </c>
      <c r="L10" s="28" t="s">
        <v>287</v>
      </c>
      <c r="M10" s="57" t="s">
        <v>308</v>
      </c>
      <c r="N10" s="24" t="s">
        <v>288</v>
      </c>
      <c r="O10" s="52">
        <v>2</v>
      </c>
      <c r="P10" s="29">
        <v>4</v>
      </c>
      <c r="Q10" s="29"/>
      <c r="R10" s="109" t="s">
        <v>221</v>
      </c>
      <c r="S10" s="29"/>
      <c r="T10" s="29"/>
      <c r="U10" s="29"/>
      <c r="V10" s="45"/>
      <c r="W10" s="29" t="s">
        <v>289</v>
      </c>
      <c r="X10" s="29">
        <v>3</v>
      </c>
      <c r="Y10" s="29">
        <v>3</v>
      </c>
      <c r="Z10" s="29"/>
      <c r="AA10" s="108" t="str">
        <f t="shared" ref="AA10:AA12" si="0">IF((Z10)&lt;=3,"Baja",IF(AND((Z10)&gt;=4,(Z10)&lt;=5),"Moderada",IF(AND((Z10)&gt;=6,(Z10)&lt;=7),"Alta",IF(AND((Z10)&gt;=8,(Z10)&lt;=10),"Extrema"))))</f>
        <v>Baja</v>
      </c>
      <c r="AB10" s="63" t="s">
        <v>279</v>
      </c>
      <c r="AC10" s="29" t="s">
        <v>290</v>
      </c>
      <c r="AD10" s="29" t="s">
        <v>335</v>
      </c>
      <c r="AE10" s="29" t="s">
        <v>311</v>
      </c>
      <c r="AF10" s="47"/>
      <c r="AG10" s="47"/>
      <c r="AH10" s="47"/>
      <c r="AI10" s="47"/>
    </row>
    <row r="11" spans="1:35" ht="134.25" customHeight="1" x14ac:dyDescent="0.2">
      <c r="A11" s="50">
        <v>2</v>
      </c>
      <c r="B11" s="57"/>
      <c r="C11" s="57"/>
      <c r="D11" s="57"/>
      <c r="E11" s="57"/>
      <c r="F11" s="57"/>
      <c r="G11" s="57"/>
      <c r="H11" s="57"/>
      <c r="I11" s="58"/>
      <c r="J11" s="24" t="s">
        <v>330</v>
      </c>
      <c r="K11" s="57" t="s">
        <v>338</v>
      </c>
      <c r="L11" s="28" t="s">
        <v>331</v>
      </c>
      <c r="M11" s="57" t="s">
        <v>308</v>
      </c>
      <c r="N11" s="24" t="s">
        <v>332</v>
      </c>
      <c r="O11" s="52">
        <v>3</v>
      </c>
      <c r="P11" s="29">
        <v>5</v>
      </c>
      <c r="Q11" s="52"/>
      <c r="R11" s="109" t="s">
        <v>221</v>
      </c>
      <c r="S11" s="29"/>
      <c r="T11" s="29"/>
      <c r="U11" s="29"/>
      <c r="V11" s="45"/>
      <c r="W11" s="29" t="s">
        <v>339</v>
      </c>
      <c r="X11" s="29">
        <v>2</v>
      </c>
      <c r="Y11" s="29">
        <v>3</v>
      </c>
      <c r="Z11" s="29"/>
      <c r="AA11" s="109" t="s">
        <v>334</v>
      </c>
      <c r="AB11" s="53" t="str">
        <f>AB10</f>
        <v>Abril
Agosto
Dicembre</v>
      </c>
      <c r="AC11" s="29" t="s">
        <v>337</v>
      </c>
      <c r="AD11" s="29" t="s">
        <v>340</v>
      </c>
      <c r="AE11" s="29" t="s">
        <v>336</v>
      </c>
      <c r="AF11" s="47"/>
      <c r="AG11" s="47"/>
      <c r="AH11" s="47"/>
      <c r="AI11" s="47"/>
    </row>
    <row r="12" spans="1:35" ht="164.25" customHeight="1" x14ac:dyDescent="0.2">
      <c r="A12" s="86">
        <v>3</v>
      </c>
      <c r="B12" s="57">
        <v>2</v>
      </c>
      <c r="C12" s="57">
        <v>1</v>
      </c>
      <c r="D12" s="57">
        <v>1</v>
      </c>
      <c r="E12" s="57">
        <v>1</v>
      </c>
      <c r="F12" s="57">
        <v>3</v>
      </c>
      <c r="G12" s="57">
        <v>2</v>
      </c>
      <c r="H12" s="57">
        <v>3</v>
      </c>
      <c r="I12" s="58">
        <f t="shared" ref="I12" si="1">AVERAGE(B12:H12)</f>
        <v>1.8571428571428572</v>
      </c>
      <c r="J12" s="57" t="s">
        <v>7</v>
      </c>
      <c r="K12" s="24" t="s">
        <v>313</v>
      </c>
      <c r="L12" s="28" t="s">
        <v>312</v>
      </c>
      <c r="M12" s="57" t="s">
        <v>308</v>
      </c>
      <c r="N12" s="24" t="s">
        <v>314</v>
      </c>
      <c r="O12" s="61">
        <v>4</v>
      </c>
      <c r="P12" s="62">
        <v>5</v>
      </c>
      <c r="Q12" s="55">
        <f t="shared" ref="Q12" si="2">+O12+P12</f>
        <v>9</v>
      </c>
      <c r="R12" s="117" t="str">
        <f t="shared" ref="R12" si="3">IF((Q12)&lt;=3,"Baja",IF(AND((Q12)&gt;=4,(Q12)&lt;=5),"Moderada",IF(AND((Q12)&gt;=6,(Q12)&lt;=7),"Alta",IF(AND((Q12)&gt;=8,(Q12)&lt;=10),"Extrema"))))</f>
        <v>Extrema</v>
      </c>
      <c r="S12" s="54"/>
      <c r="T12" s="54"/>
      <c r="U12" s="54"/>
      <c r="V12" s="56"/>
      <c r="W12" s="62" t="s">
        <v>277</v>
      </c>
      <c r="X12" s="62">
        <v>3</v>
      </c>
      <c r="Y12" s="62">
        <v>4</v>
      </c>
      <c r="Z12" s="54">
        <f t="shared" ref="Z12" si="4">+X12+Y12</f>
        <v>7</v>
      </c>
      <c r="AA12" s="110" t="str">
        <f t="shared" si="0"/>
        <v>Alta</v>
      </c>
      <c r="AB12" s="63" t="s">
        <v>279</v>
      </c>
      <c r="AC12" s="62" t="s">
        <v>280</v>
      </c>
      <c r="AD12" s="62" t="s">
        <v>315</v>
      </c>
      <c r="AE12" s="62" t="s">
        <v>278</v>
      </c>
      <c r="AF12" s="64"/>
      <c r="AG12" s="64"/>
      <c r="AH12" s="64"/>
      <c r="AI12" s="64"/>
    </row>
    <row r="13" spans="1:35" ht="104.25" customHeight="1" x14ac:dyDescent="0.2">
      <c r="A13" s="50">
        <v>4</v>
      </c>
      <c r="J13" s="29" t="s">
        <v>318</v>
      </c>
      <c r="K13" s="46" t="s">
        <v>281</v>
      </c>
      <c r="L13" s="29" t="s">
        <v>316</v>
      </c>
      <c r="M13" s="29" t="s">
        <v>308</v>
      </c>
      <c r="N13" s="25" t="s">
        <v>317</v>
      </c>
      <c r="O13" s="29">
        <v>2</v>
      </c>
      <c r="P13" s="62">
        <v>4</v>
      </c>
      <c r="R13" s="114" t="s">
        <v>221</v>
      </c>
      <c r="W13" s="29" t="s">
        <v>282</v>
      </c>
      <c r="X13" s="76">
        <v>3</v>
      </c>
      <c r="Y13" s="76">
        <v>2</v>
      </c>
      <c r="AA13" s="111" t="s">
        <v>218</v>
      </c>
      <c r="AB13" s="29" t="s">
        <v>279</v>
      </c>
      <c r="AC13" s="29" t="s">
        <v>283</v>
      </c>
      <c r="AD13" s="29" t="s">
        <v>285</v>
      </c>
      <c r="AE13" s="29" t="s">
        <v>286</v>
      </c>
      <c r="AF13" s="47"/>
      <c r="AG13" s="47"/>
      <c r="AH13" s="47"/>
      <c r="AI13" s="47"/>
    </row>
    <row r="14" spans="1:35" ht="168" x14ac:dyDescent="0.2">
      <c r="A14" s="86">
        <v>5</v>
      </c>
      <c r="J14" s="13" t="s">
        <v>291</v>
      </c>
      <c r="K14" s="75" t="s">
        <v>293</v>
      </c>
      <c r="L14" s="25" t="s">
        <v>292</v>
      </c>
      <c r="M14" s="29" t="s">
        <v>308</v>
      </c>
      <c r="N14" s="25" t="s">
        <v>294</v>
      </c>
      <c r="O14" s="29">
        <v>4</v>
      </c>
      <c r="P14" s="29">
        <v>5</v>
      </c>
      <c r="R14" s="118" t="s">
        <v>295</v>
      </c>
      <c r="W14" s="31" t="s">
        <v>296</v>
      </c>
      <c r="X14" s="29">
        <v>3</v>
      </c>
      <c r="Y14" s="29">
        <v>4</v>
      </c>
      <c r="Z14" s="29"/>
      <c r="AA14" s="112" t="s">
        <v>310</v>
      </c>
      <c r="AB14" s="29" t="s">
        <v>279</v>
      </c>
      <c r="AC14" s="29" t="s">
        <v>297</v>
      </c>
      <c r="AD14" s="29" t="s">
        <v>298</v>
      </c>
      <c r="AE14" s="29" t="s">
        <v>299</v>
      </c>
      <c r="AF14" s="47"/>
      <c r="AG14" s="47"/>
      <c r="AH14" s="47"/>
      <c r="AI14" s="47"/>
    </row>
    <row r="15" spans="1:35" ht="93.75" customHeight="1" x14ac:dyDescent="0.2">
      <c r="A15" s="50">
        <v>6</v>
      </c>
      <c r="J15" s="25" t="s">
        <v>319</v>
      </c>
      <c r="K15" s="25" t="s">
        <v>300</v>
      </c>
      <c r="L15" s="25" t="s">
        <v>320</v>
      </c>
      <c r="M15" s="74" t="s">
        <v>309</v>
      </c>
      <c r="N15" s="73" t="s">
        <v>301</v>
      </c>
      <c r="O15" s="29">
        <v>2</v>
      </c>
      <c r="P15" s="29">
        <v>4</v>
      </c>
      <c r="R15" s="112" t="s">
        <v>224</v>
      </c>
      <c r="W15" s="29" t="s">
        <v>303</v>
      </c>
      <c r="X15" s="77">
        <v>3</v>
      </c>
      <c r="Y15" s="77">
        <v>3</v>
      </c>
      <c r="AA15" s="113" t="s">
        <v>221</v>
      </c>
      <c r="AB15" s="29" t="s">
        <v>279</v>
      </c>
      <c r="AC15" s="29" t="s">
        <v>304</v>
      </c>
      <c r="AD15" s="29" t="s">
        <v>305</v>
      </c>
      <c r="AE15" s="29" t="s">
        <v>306</v>
      </c>
      <c r="AF15" s="25" t="s">
        <v>307</v>
      </c>
      <c r="AG15" s="47"/>
      <c r="AH15" s="47"/>
      <c r="AI15" s="47"/>
    </row>
    <row r="16" spans="1:35" ht="48" customHeight="1" x14ac:dyDescent="0.2">
      <c r="A16" s="86">
        <v>7</v>
      </c>
      <c r="J16" s="89" t="s">
        <v>329</v>
      </c>
      <c r="K16" s="89" t="s">
        <v>323</v>
      </c>
      <c r="L16" s="89" t="s">
        <v>321</v>
      </c>
      <c r="M16" s="76" t="s">
        <v>308</v>
      </c>
      <c r="N16" s="89" t="s">
        <v>322</v>
      </c>
      <c r="O16" s="29">
        <v>3</v>
      </c>
      <c r="P16" s="29">
        <v>5</v>
      </c>
      <c r="R16" s="119" t="s">
        <v>328</v>
      </c>
      <c r="W16" s="29" t="s">
        <v>324</v>
      </c>
      <c r="X16" s="29">
        <v>3</v>
      </c>
      <c r="Y16" s="29">
        <v>4</v>
      </c>
      <c r="AA16" s="112" t="s">
        <v>310</v>
      </c>
      <c r="AB16" s="53" t="s">
        <v>279</v>
      </c>
      <c r="AC16" s="29" t="s">
        <v>325</v>
      </c>
      <c r="AD16" s="29" t="s">
        <v>326</v>
      </c>
      <c r="AE16" s="29" t="s">
        <v>327</v>
      </c>
      <c r="AF16" s="47"/>
      <c r="AG16" s="47"/>
      <c r="AH16" s="47"/>
      <c r="AI16" s="47"/>
    </row>
    <row r="17" spans="1:35" ht="65.25" customHeight="1" x14ac:dyDescent="0.2">
      <c r="A17" s="191">
        <v>8</v>
      </c>
      <c r="B17" s="44"/>
      <c r="C17" s="44"/>
      <c r="D17" s="44"/>
      <c r="E17" s="44"/>
      <c r="F17" s="44"/>
      <c r="G17" s="44"/>
      <c r="H17" s="44"/>
      <c r="I17" s="44"/>
      <c r="J17" s="212" t="s">
        <v>342</v>
      </c>
      <c r="K17" s="46" t="s">
        <v>344</v>
      </c>
      <c r="L17" s="25" t="s">
        <v>343</v>
      </c>
      <c r="M17" s="212" t="s">
        <v>308</v>
      </c>
      <c r="N17" s="25" t="s">
        <v>345</v>
      </c>
      <c r="O17" s="88">
        <v>2</v>
      </c>
      <c r="P17" s="29">
        <v>5</v>
      </c>
      <c r="R17" s="112" t="s">
        <v>346</v>
      </c>
      <c r="W17" s="74" t="s">
        <v>347</v>
      </c>
      <c r="X17" s="29">
        <v>2</v>
      </c>
      <c r="Y17" s="29">
        <v>4</v>
      </c>
      <c r="AA17" s="114" t="s">
        <v>348</v>
      </c>
      <c r="AB17" s="29"/>
      <c r="AC17" s="29" t="s">
        <v>349</v>
      </c>
      <c r="AD17" s="29" t="s">
        <v>350</v>
      </c>
      <c r="AE17" s="29" t="s">
        <v>351</v>
      </c>
      <c r="AF17" s="29" t="s">
        <v>352</v>
      </c>
      <c r="AG17" s="47"/>
      <c r="AH17" s="47"/>
      <c r="AI17" s="47"/>
    </row>
    <row r="18" spans="1:35" ht="60" x14ac:dyDescent="0.2">
      <c r="A18" s="192"/>
      <c r="B18" s="44"/>
      <c r="C18" s="44"/>
      <c r="D18" s="44"/>
      <c r="E18" s="44"/>
      <c r="F18" s="44"/>
      <c r="G18" s="44"/>
      <c r="H18" s="44"/>
      <c r="I18" s="44"/>
      <c r="J18" s="212"/>
      <c r="K18" s="29" t="s">
        <v>368</v>
      </c>
      <c r="L18" s="46" t="s">
        <v>353</v>
      </c>
      <c r="M18" s="212"/>
      <c r="N18" s="25" t="s">
        <v>354</v>
      </c>
      <c r="O18" s="88">
        <v>5</v>
      </c>
      <c r="P18" s="29">
        <v>4</v>
      </c>
      <c r="R18" s="118" t="s">
        <v>295</v>
      </c>
      <c r="W18" s="31" t="s">
        <v>355</v>
      </c>
      <c r="X18" s="29">
        <v>4</v>
      </c>
      <c r="Y18" s="29">
        <v>4</v>
      </c>
      <c r="AA18" s="115" t="s">
        <v>356</v>
      </c>
      <c r="AB18" s="213" t="s">
        <v>279</v>
      </c>
      <c r="AC18" s="88" t="s">
        <v>357</v>
      </c>
      <c r="AD18" s="212" t="s">
        <v>359</v>
      </c>
      <c r="AE18" s="95" t="s">
        <v>358</v>
      </c>
      <c r="AF18" s="96" t="s">
        <v>360</v>
      </c>
      <c r="AG18" s="47"/>
      <c r="AH18" s="47"/>
      <c r="AI18" s="47"/>
    </row>
    <row r="19" spans="1:35" ht="69" customHeight="1" x14ac:dyDescent="0.2">
      <c r="A19" s="193"/>
      <c r="B19" s="44"/>
      <c r="C19" s="44"/>
      <c r="D19" s="44"/>
      <c r="E19" s="44"/>
      <c r="F19" s="44"/>
      <c r="G19" s="44"/>
      <c r="H19" s="44"/>
      <c r="I19" s="44"/>
      <c r="J19" s="212"/>
      <c r="K19" s="87" t="s">
        <v>363</v>
      </c>
      <c r="L19" s="29" t="s">
        <v>361</v>
      </c>
      <c r="M19" s="212"/>
      <c r="N19" s="25" t="s">
        <v>362</v>
      </c>
      <c r="O19" s="76">
        <v>2</v>
      </c>
      <c r="P19" s="93">
        <v>5</v>
      </c>
      <c r="R19" s="120" t="s">
        <v>356</v>
      </c>
      <c r="W19" s="76" t="s">
        <v>364</v>
      </c>
      <c r="X19" s="76">
        <v>2</v>
      </c>
      <c r="Y19" s="76">
        <v>4</v>
      </c>
      <c r="AA19" s="116" t="s">
        <v>221</v>
      </c>
      <c r="AB19" s="214"/>
      <c r="AC19" s="29" t="s">
        <v>365</v>
      </c>
      <c r="AD19" s="212"/>
      <c r="AE19" s="90" t="s">
        <v>366</v>
      </c>
      <c r="AF19" s="46" t="s">
        <v>367</v>
      </c>
      <c r="AG19" s="47"/>
      <c r="AH19" s="47"/>
      <c r="AI19" s="47"/>
    </row>
    <row r="20" spans="1:35" ht="114.75" customHeight="1" x14ac:dyDescent="0.2">
      <c r="A20" s="44">
        <v>9</v>
      </c>
      <c r="B20" s="44"/>
      <c r="C20" s="44"/>
      <c r="D20" s="44"/>
      <c r="E20" s="44"/>
      <c r="F20" s="44"/>
      <c r="G20" s="44"/>
      <c r="H20" s="44"/>
      <c r="I20" s="44"/>
      <c r="J20" s="90" t="s">
        <v>376</v>
      </c>
      <c r="K20" s="91" t="s">
        <v>370</v>
      </c>
      <c r="L20" s="25" t="s">
        <v>369</v>
      </c>
      <c r="M20" s="90" t="s">
        <v>309</v>
      </c>
      <c r="N20" s="92" t="s">
        <v>371</v>
      </c>
      <c r="O20" s="90">
        <v>3</v>
      </c>
      <c r="P20" s="90">
        <v>5</v>
      </c>
      <c r="Q20" s="90"/>
      <c r="R20" s="121" t="s">
        <v>295</v>
      </c>
      <c r="S20" s="46"/>
      <c r="T20" s="90"/>
      <c r="U20" s="90"/>
      <c r="V20" s="46"/>
      <c r="W20" s="94" t="s">
        <v>372</v>
      </c>
      <c r="X20" s="90">
        <v>3</v>
      </c>
      <c r="Y20" s="90">
        <v>4</v>
      </c>
      <c r="Z20" s="90"/>
      <c r="AA20" s="112" t="s">
        <v>356</v>
      </c>
      <c r="AB20" s="90" t="str">
        <f>AB18</f>
        <v>Abril
Agosto
Dicembre</v>
      </c>
      <c r="AC20" s="94" t="s">
        <v>373</v>
      </c>
      <c r="AD20" s="94" t="s">
        <v>374</v>
      </c>
      <c r="AE20" s="90" t="s">
        <v>375</v>
      </c>
      <c r="AF20" s="47"/>
      <c r="AG20" s="47"/>
      <c r="AH20" s="47"/>
      <c r="AI20" s="47"/>
    </row>
    <row r="21" spans="1:35" ht="98.25" customHeight="1" x14ac:dyDescent="0.2">
      <c r="A21" s="96">
        <v>10</v>
      </c>
      <c r="J21" s="125" t="s">
        <v>379</v>
      </c>
      <c r="K21" s="89" t="s">
        <v>378</v>
      </c>
      <c r="L21" s="89" t="s">
        <v>377</v>
      </c>
      <c r="M21" s="125" t="s">
        <v>308</v>
      </c>
      <c r="N21" s="89" t="s">
        <v>380</v>
      </c>
      <c r="O21" s="125">
        <v>1</v>
      </c>
      <c r="P21" s="125">
        <v>5</v>
      </c>
      <c r="Q21" s="125"/>
      <c r="R21" s="129" t="s">
        <v>356</v>
      </c>
      <c r="S21" s="130"/>
      <c r="T21" s="125"/>
      <c r="U21" s="125"/>
      <c r="V21" s="130"/>
      <c r="W21" s="125" t="s">
        <v>381</v>
      </c>
      <c r="X21" s="125">
        <v>1</v>
      </c>
      <c r="Y21" s="125">
        <v>4</v>
      </c>
      <c r="AA21" s="131" t="s">
        <v>221</v>
      </c>
      <c r="AB21" s="125" t="str">
        <f>AB20</f>
        <v>Abril
Agosto
Dicembre</v>
      </c>
      <c r="AC21" s="125" t="s">
        <v>382</v>
      </c>
      <c r="AD21" s="125" t="s">
        <v>384</v>
      </c>
      <c r="AE21" s="125" t="s">
        <v>383</v>
      </c>
      <c r="AF21" s="132"/>
      <c r="AG21" s="132"/>
      <c r="AH21" s="132"/>
      <c r="AI21" s="132"/>
    </row>
    <row r="22" spans="1:35" ht="165.75" customHeight="1" x14ac:dyDescent="0.2">
      <c r="A22" s="44">
        <v>11</v>
      </c>
      <c r="B22" s="44"/>
      <c r="C22" s="44"/>
      <c r="D22" s="44"/>
      <c r="E22" s="44"/>
      <c r="F22" s="44"/>
      <c r="G22" s="44"/>
      <c r="H22" s="44"/>
      <c r="I22" s="44"/>
      <c r="J22" s="25" t="s">
        <v>401</v>
      </c>
      <c r="K22" s="46" t="s">
        <v>387</v>
      </c>
      <c r="L22" s="124" t="s">
        <v>388</v>
      </c>
      <c r="M22" s="94" t="s">
        <v>309</v>
      </c>
      <c r="N22" s="92" t="s">
        <v>390</v>
      </c>
      <c r="O22" s="94" t="s">
        <v>391</v>
      </c>
      <c r="P22" s="94" t="s">
        <v>392</v>
      </c>
      <c r="Q22" s="94"/>
      <c r="R22" s="137" t="s">
        <v>328</v>
      </c>
      <c r="S22" s="91"/>
      <c r="T22" s="94"/>
      <c r="U22" s="94"/>
      <c r="V22" s="91"/>
      <c r="W22" s="94" t="s">
        <v>393</v>
      </c>
      <c r="X22" s="94" t="s">
        <v>394</v>
      </c>
      <c r="Y22" s="94" t="s">
        <v>394</v>
      </c>
      <c r="Z22" s="94"/>
      <c r="AA22" s="138" t="s">
        <v>348</v>
      </c>
      <c r="AB22" s="94" t="s">
        <v>395</v>
      </c>
      <c r="AC22" s="94" t="s">
        <v>396</v>
      </c>
      <c r="AD22" s="124" t="s">
        <v>398</v>
      </c>
      <c r="AE22" s="124" t="s">
        <v>397</v>
      </c>
      <c r="AF22" s="47"/>
      <c r="AG22" s="47"/>
      <c r="AH22" s="47"/>
      <c r="AI22" s="47"/>
    </row>
    <row r="23" spans="1:35" ht="108.75" customHeight="1" x14ac:dyDescent="0.2">
      <c r="A23" s="44">
        <v>12</v>
      </c>
      <c r="B23" s="44"/>
      <c r="C23" s="44"/>
      <c r="D23" s="44"/>
      <c r="E23" s="44"/>
      <c r="F23" s="44"/>
      <c r="G23" s="44"/>
      <c r="H23" s="44"/>
      <c r="I23" s="44"/>
      <c r="J23" s="127" t="s">
        <v>402</v>
      </c>
      <c r="K23" s="127" t="s">
        <v>403</v>
      </c>
      <c r="L23" s="127" t="s">
        <v>404</v>
      </c>
      <c r="M23" s="127" t="s">
        <v>309</v>
      </c>
      <c r="N23" s="94" t="s">
        <v>410</v>
      </c>
      <c r="O23" s="127">
        <v>5</v>
      </c>
      <c r="P23" s="127">
        <v>5</v>
      </c>
      <c r="Q23" s="127"/>
      <c r="R23" s="139" t="s">
        <v>405</v>
      </c>
      <c r="S23" s="127"/>
      <c r="T23" s="127"/>
      <c r="U23" s="127"/>
      <c r="V23" s="127"/>
      <c r="W23" s="127" t="s">
        <v>406</v>
      </c>
      <c r="X23" s="127">
        <v>5</v>
      </c>
      <c r="Y23" s="127">
        <v>4</v>
      </c>
      <c r="Z23" s="127"/>
      <c r="AA23" s="139" t="s">
        <v>405</v>
      </c>
      <c r="AB23" s="127" t="s">
        <v>395</v>
      </c>
      <c r="AC23" s="127" t="s">
        <v>407</v>
      </c>
      <c r="AD23" s="127" t="s">
        <v>408</v>
      </c>
      <c r="AE23" s="127" t="s">
        <v>409</v>
      </c>
    </row>
  </sheetData>
  <sheetProtection algorithmName="SHA-512" hashValue="EXHACVdTpENAy1o5uD7Ol1ArB/WhWhNKiC4biHr2BfplguN+sKWKSIQAgFO48XXp5B7hlgeYkObodXgaGI/72w==" saltValue="bKypyK1vqyA0TzP19yx+6w==" spinCount="100000" sheet="1" objects="1" scenarios="1"/>
  <autoFilter ref="A6:AI23">
    <filterColumn colId="14" showButton="0"/>
    <filterColumn colId="15" showButton="0"/>
    <filterColumn colId="16" hiddenButton="1" showButton="0"/>
    <filterColumn colId="18" showButton="0"/>
    <filterColumn colId="19" showButton="0"/>
    <filterColumn colId="20" showButton="0"/>
    <filterColumn colId="22" showButton="0"/>
    <filterColumn colId="23" showButton="0"/>
    <filterColumn colId="24" showButton="0"/>
    <filterColumn colId="25" hiddenButton="1" showButton="0"/>
    <filterColumn colId="26" showButton="0"/>
    <filterColumn colId="27" showButton="0"/>
    <filterColumn colId="28" showButton="0"/>
    <filterColumn colId="29" hiddenButton="1" showButton="0"/>
  </autoFilter>
  <mergeCells count="27">
    <mergeCell ref="A17:A19"/>
    <mergeCell ref="S4:AE5"/>
    <mergeCell ref="AF4:AI4"/>
    <mergeCell ref="AF5:AI5"/>
    <mergeCell ref="O6:R7"/>
    <mergeCell ref="S6:V7"/>
    <mergeCell ref="AF6:AF9"/>
    <mergeCell ref="AG6:AG9"/>
    <mergeCell ref="AH6:AH9"/>
    <mergeCell ref="O8:R8"/>
    <mergeCell ref="S8:V8"/>
    <mergeCell ref="W8:W9"/>
    <mergeCell ref="AD18:AD19"/>
    <mergeCell ref="J17:J19"/>
    <mergeCell ref="M17:M19"/>
    <mergeCell ref="AB18:AB19"/>
    <mergeCell ref="A2:XFD3"/>
    <mergeCell ref="A4:N5"/>
    <mergeCell ref="A6:A9"/>
    <mergeCell ref="X8:AA8"/>
    <mergeCell ref="J6:J9"/>
    <mergeCell ref="K6:K9"/>
    <mergeCell ref="L6:L9"/>
    <mergeCell ref="N6:N9"/>
    <mergeCell ref="AB8:AE8"/>
    <mergeCell ref="AI6:AI9"/>
    <mergeCell ref="W7:AE7"/>
  </mergeCells>
  <conditionalFormatting sqref="V10:V12">
    <cfRule type="expression" dxfId="6" priority="37">
      <formula>"si($K$10=Hoja5!$E$4"</formula>
    </cfRule>
    <cfRule type="expression" dxfId="5" priority="38">
      <formula>"si($K$10=Hoja5!$D$4)"</formula>
    </cfRule>
  </conditionalFormatting>
  <conditionalFormatting sqref="R1 AA10:AA12 R4:R1048576">
    <cfRule type="cellIs" dxfId="4" priority="33" operator="equal">
      <formula>"Extrema"</formula>
    </cfRule>
    <cfRule type="cellIs" dxfId="3" priority="34" operator="equal">
      <formula>"alta"</formula>
    </cfRule>
    <cfRule type="cellIs" dxfId="2" priority="35" operator="equal">
      <formula>"Moderada"</formula>
    </cfRule>
    <cfRule type="cellIs" dxfId="1" priority="36" operator="equal">
      <formula>"Baja"</formula>
    </cfRule>
  </conditionalFormatting>
  <conditionalFormatting sqref="V10:V12 AA10:AA12 R10:R12">
    <cfRule type="cellIs" dxfId="0" priority="40" operator="equal">
      <formula>#REF!</formula>
    </cfRule>
  </conditionalFormatting>
  <dataValidations count="3">
    <dataValidation type="list" allowBlank="1" showInputMessage="1" showErrorMessage="1" errorTitle="Seleccione una de las opciones" error="_x000a_Seleccion uno de las opciones dadas, si no tiene claridad en la selección consulte la hoja criterios &quot;analisis del riesgo&quot; de este libro" sqref="T10:U12">
      <formula1>#REF!</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S10:S12 X10:X12 B10:H12">
      <formula1>#REF!</formula1>
    </dataValidation>
    <dataValidation type="list" allowBlank="1" showInputMessage="1" showErrorMessage="1" errorTitle="Seleccione una de las opciones" error="_x000a_Seleccion uno de las opciones dadas, si no tiene claridad en la selección consulte la hoja criterios &quot;analisis del riesgo&quot; de este libro" sqref="P11:P12 Y10:Y12">
      <formula1>#REF!</formula1>
    </dataValidation>
  </dataValidations>
  <pageMargins left="0.7" right="0.7" top="0.75" bottom="0.75" header="0.3" footer="0.3"/>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E13" sqref="E13"/>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16384" width="12.28515625" style="34"/>
  </cols>
  <sheetData>
    <row r="1" spans="1:4" ht="16.5" customHeight="1" x14ac:dyDescent="0.2">
      <c r="A1" s="217" t="s">
        <v>257</v>
      </c>
      <c r="B1" s="217"/>
      <c r="C1" s="217"/>
      <c r="D1" s="217"/>
    </row>
    <row r="2" spans="1:4" ht="47.1" customHeight="1" x14ac:dyDescent="0.2">
      <c r="A2" s="218" t="str">
        <f>+'Mapa de riesgos v2'!L10</f>
        <v>Adulterar la liquidación de factores salariales, para beneficiar un tercero.</v>
      </c>
      <c r="B2" s="218"/>
      <c r="C2" s="218"/>
      <c r="D2" s="218"/>
    </row>
    <row r="3" spans="1:4" x14ac:dyDescent="0.2">
      <c r="A3" s="219" t="s">
        <v>256</v>
      </c>
      <c r="B3" s="219" t="s">
        <v>255</v>
      </c>
      <c r="C3" s="219" t="s">
        <v>254</v>
      </c>
      <c r="D3" s="219"/>
    </row>
    <row r="4" spans="1:4" x14ac:dyDescent="0.2">
      <c r="A4" s="219"/>
      <c r="B4" s="219"/>
      <c r="C4" s="69" t="s">
        <v>253</v>
      </c>
      <c r="D4" s="69" t="s">
        <v>252</v>
      </c>
    </row>
    <row r="5" spans="1:4" x14ac:dyDescent="0.2">
      <c r="A5" s="39">
        <v>1</v>
      </c>
      <c r="B5" s="38" t="s">
        <v>251</v>
      </c>
      <c r="C5" s="37">
        <v>1</v>
      </c>
      <c r="D5" s="37"/>
    </row>
    <row r="6" spans="1:4" ht="17.25" customHeight="1" x14ac:dyDescent="0.2">
      <c r="A6" s="39">
        <v>2</v>
      </c>
      <c r="B6" s="38" t="s">
        <v>250</v>
      </c>
      <c r="C6" s="37">
        <v>1</v>
      </c>
      <c r="D6" s="37"/>
    </row>
    <row r="7" spans="1:4" x14ac:dyDescent="0.2">
      <c r="A7" s="39">
        <v>3</v>
      </c>
      <c r="B7" s="38" t="s">
        <v>249</v>
      </c>
      <c r="C7" s="37">
        <v>1</v>
      </c>
      <c r="D7" s="37"/>
    </row>
    <row r="8" spans="1:4" ht="25.5" x14ac:dyDescent="0.2">
      <c r="A8" s="39">
        <v>4</v>
      </c>
      <c r="B8" s="38" t="s">
        <v>248</v>
      </c>
      <c r="C8" s="37"/>
      <c r="D8" s="37">
        <v>1</v>
      </c>
    </row>
    <row r="9" spans="1:4" x14ac:dyDescent="0.2">
      <c r="A9" s="39">
        <v>5</v>
      </c>
      <c r="B9" s="38" t="s">
        <v>247</v>
      </c>
      <c r="C9" s="37"/>
      <c r="D9" s="37">
        <v>1</v>
      </c>
    </row>
    <row r="10" spans="1:4" x14ac:dyDescent="0.2">
      <c r="A10" s="39">
        <v>6</v>
      </c>
      <c r="B10" s="38" t="s">
        <v>246</v>
      </c>
      <c r="C10" s="37">
        <v>1</v>
      </c>
      <c r="D10" s="37"/>
    </row>
    <row r="11" spans="1:4" x14ac:dyDescent="0.2">
      <c r="A11" s="39">
        <v>7</v>
      </c>
      <c r="B11" s="38" t="s">
        <v>245</v>
      </c>
      <c r="C11" s="37"/>
      <c r="D11" s="37">
        <v>1</v>
      </c>
    </row>
    <row r="12" spans="1:4" ht="25.5" x14ac:dyDescent="0.2">
      <c r="A12" s="39">
        <v>8</v>
      </c>
      <c r="B12" s="38" t="s">
        <v>244</v>
      </c>
      <c r="C12" s="37"/>
      <c r="D12" s="37">
        <v>1</v>
      </c>
    </row>
    <row r="13" spans="1:4" x14ac:dyDescent="0.2">
      <c r="A13" s="39">
        <v>9</v>
      </c>
      <c r="B13" s="38" t="s">
        <v>243</v>
      </c>
      <c r="C13" s="37"/>
      <c r="D13" s="37">
        <v>1</v>
      </c>
    </row>
    <row r="14" spans="1:4" ht="25.5" x14ac:dyDescent="0.2">
      <c r="A14" s="39">
        <v>10</v>
      </c>
      <c r="B14" s="38" t="s">
        <v>242</v>
      </c>
      <c r="C14" s="37">
        <v>1</v>
      </c>
      <c r="D14" s="37"/>
    </row>
    <row r="15" spans="1:4" x14ac:dyDescent="0.2">
      <c r="A15" s="39">
        <v>11</v>
      </c>
      <c r="B15" s="38" t="s">
        <v>241</v>
      </c>
      <c r="C15" s="37">
        <v>1</v>
      </c>
      <c r="D15" s="37"/>
    </row>
    <row r="16" spans="1:4" x14ac:dyDescent="0.2">
      <c r="A16" s="39">
        <v>12</v>
      </c>
      <c r="B16" s="38" t="s">
        <v>240</v>
      </c>
      <c r="C16" s="37">
        <v>1</v>
      </c>
      <c r="D16" s="37"/>
    </row>
    <row r="17" spans="1:5" x14ac:dyDescent="0.2">
      <c r="A17" s="39">
        <v>13</v>
      </c>
      <c r="B17" s="38" t="s">
        <v>239</v>
      </c>
      <c r="C17" s="37">
        <v>1</v>
      </c>
      <c r="D17" s="37"/>
    </row>
    <row r="18" spans="1:5" x14ac:dyDescent="0.2">
      <c r="A18" s="39">
        <v>14</v>
      </c>
      <c r="B18" s="38" t="s">
        <v>238</v>
      </c>
      <c r="C18" s="37">
        <v>1</v>
      </c>
      <c r="D18" s="37"/>
    </row>
    <row r="19" spans="1:5" x14ac:dyDescent="0.2">
      <c r="A19" s="39">
        <v>15</v>
      </c>
      <c r="B19" s="38" t="s">
        <v>237</v>
      </c>
      <c r="C19" s="37"/>
      <c r="D19" s="37">
        <v>1</v>
      </c>
    </row>
    <row r="20" spans="1:5" x14ac:dyDescent="0.2">
      <c r="A20" s="39">
        <v>16</v>
      </c>
      <c r="B20" s="38" t="s">
        <v>236</v>
      </c>
      <c r="C20" s="37"/>
      <c r="D20" s="37">
        <v>1</v>
      </c>
    </row>
    <row r="21" spans="1:5" x14ac:dyDescent="0.2">
      <c r="A21" s="39">
        <v>17</v>
      </c>
      <c r="B21" s="38" t="s">
        <v>235</v>
      </c>
      <c r="C21" s="37"/>
      <c r="D21" s="37">
        <v>1</v>
      </c>
    </row>
    <row r="22" spans="1:5" x14ac:dyDescent="0.2">
      <c r="A22" s="39">
        <v>18</v>
      </c>
      <c r="B22" s="38" t="s">
        <v>234</v>
      </c>
      <c r="C22" s="37"/>
      <c r="D22" s="37">
        <v>1</v>
      </c>
    </row>
    <row r="23" spans="1:5" x14ac:dyDescent="0.2">
      <c r="B23" s="35" t="s">
        <v>233</v>
      </c>
      <c r="C23" s="220">
        <f>+COUNT(C5:C22)</f>
        <v>9</v>
      </c>
      <c r="D23" s="220"/>
    </row>
    <row r="24" spans="1:5" x14ac:dyDescent="0.2">
      <c r="B24" s="36" t="s">
        <v>232</v>
      </c>
      <c r="C24" s="215">
        <f>+COUNT(D5:D22)</f>
        <v>9</v>
      </c>
      <c r="D24" s="215"/>
    </row>
    <row r="25" spans="1:5" x14ac:dyDescent="0.2">
      <c r="B25" s="35" t="s">
        <v>231</v>
      </c>
      <c r="C25" s="216" t="str">
        <f>+IF(AND(C23&gt;=1,C23&lt;=5),"3", IF(AND(C23&gt;=6,C23&lt;=11), "4", IF(AND(C23&gt;=12,C23&lt;=18), "5", "Revisar")))</f>
        <v>4</v>
      </c>
      <c r="D25" s="216"/>
      <c r="E25" s="216"/>
    </row>
  </sheetData>
  <sheetProtection algorithmName="SHA-512" hashValue="HFAtklCrgSnKb0ibfnPfxs23wQwqLHeSIsfk1m+y344h77an6BXge+YFWNvRmYVU89oKKXY9QlRGkc7QBRuIlg==" saltValue="84onkanPsGcPedhO/fzifw=="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election activeCell="F13" sqref="F13"/>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16384" width="12.28515625" style="34"/>
  </cols>
  <sheetData>
    <row r="1" spans="1:4" ht="16.5" customHeight="1" x14ac:dyDescent="0.2">
      <c r="A1" s="217" t="s">
        <v>257</v>
      </c>
      <c r="B1" s="217"/>
      <c r="C1" s="217"/>
      <c r="D1" s="217"/>
    </row>
    <row r="2" spans="1:4" ht="54.6" customHeight="1" x14ac:dyDescent="0.2">
      <c r="A2" s="218" t="str">
        <f>+'Mapa de riesgos v2'!L11</f>
        <v>Generar pagos por mayor valor al causado en la cuenta por pagar</v>
      </c>
      <c r="B2" s="218"/>
      <c r="C2" s="218"/>
      <c r="D2" s="218"/>
    </row>
    <row r="3" spans="1:4" x14ac:dyDescent="0.2">
      <c r="A3" s="219" t="s">
        <v>256</v>
      </c>
      <c r="B3" s="219" t="s">
        <v>255</v>
      </c>
      <c r="C3" s="219" t="s">
        <v>254</v>
      </c>
      <c r="D3" s="219"/>
    </row>
    <row r="4" spans="1:4" x14ac:dyDescent="0.2">
      <c r="A4" s="219"/>
      <c r="B4" s="219"/>
      <c r="C4" s="40" t="s">
        <v>253</v>
      </c>
      <c r="D4" s="40" t="s">
        <v>252</v>
      </c>
    </row>
    <row r="5" spans="1:4" x14ac:dyDescent="0.2">
      <c r="A5" s="39">
        <v>1</v>
      </c>
      <c r="B5" s="38" t="s">
        <v>251</v>
      </c>
      <c r="C5" s="37">
        <v>1</v>
      </c>
      <c r="D5" s="37"/>
    </row>
    <row r="6" spans="1:4" ht="17.25" customHeight="1" x14ac:dyDescent="0.2">
      <c r="A6" s="39">
        <v>2</v>
      </c>
      <c r="B6" s="38" t="s">
        <v>250</v>
      </c>
      <c r="C6" s="37">
        <v>1</v>
      </c>
      <c r="D6" s="37"/>
    </row>
    <row r="7" spans="1:4" x14ac:dyDescent="0.2">
      <c r="A7" s="39">
        <v>3</v>
      </c>
      <c r="B7" s="38" t="s">
        <v>249</v>
      </c>
      <c r="C7" s="37">
        <v>1</v>
      </c>
      <c r="D7" s="37"/>
    </row>
    <row r="8" spans="1:4" ht="25.5" x14ac:dyDescent="0.2">
      <c r="A8" s="39">
        <v>4</v>
      </c>
      <c r="B8" s="38" t="s">
        <v>248</v>
      </c>
      <c r="C8" s="37"/>
      <c r="D8" s="37">
        <v>1</v>
      </c>
    </row>
    <row r="9" spans="1:4" x14ac:dyDescent="0.2">
      <c r="A9" s="39">
        <v>5</v>
      </c>
      <c r="B9" s="38" t="s">
        <v>247</v>
      </c>
      <c r="C9" s="37">
        <v>1</v>
      </c>
      <c r="D9" s="37"/>
    </row>
    <row r="10" spans="1:4" x14ac:dyDescent="0.2">
      <c r="A10" s="39">
        <v>6</v>
      </c>
      <c r="B10" s="38" t="s">
        <v>246</v>
      </c>
      <c r="C10" s="37">
        <v>1</v>
      </c>
      <c r="D10" s="37"/>
    </row>
    <row r="11" spans="1:4" x14ac:dyDescent="0.2">
      <c r="A11" s="39">
        <v>7</v>
      </c>
      <c r="B11" s="38" t="s">
        <v>245</v>
      </c>
      <c r="C11" s="37">
        <v>1</v>
      </c>
      <c r="D11" s="37"/>
    </row>
    <row r="12" spans="1:4" ht="25.5" x14ac:dyDescent="0.2">
      <c r="A12" s="39">
        <v>8</v>
      </c>
      <c r="B12" s="38" t="s">
        <v>244</v>
      </c>
      <c r="C12" s="37"/>
      <c r="D12" s="37">
        <v>1</v>
      </c>
    </row>
    <row r="13" spans="1:4" x14ac:dyDescent="0.2">
      <c r="A13" s="39">
        <v>9</v>
      </c>
      <c r="B13" s="38" t="s">
        <v>243</v>
      </c>
      <c r="C13" s="37">
        <v>1</v>
      </c>
      <c r="D13" s="37"/>
    </row>
    <row r="14" spans="1:4" ht="25.5" x14ac:dyDescent="0.2">
      <c r="A14" s="39">
        <v>10</v>
      </c>
      <c r="B14" s="38" t="s">
        <v>242</v>
      </c>
      <c r="C14" s="37">
        <v>1</v>
      </c>
      <c r="D14" s="37"/>
    </row>
    <row r="15" spans="1:4" x14ac:dyDescent="0.2">
      <c r="A15" s="39">
        <v>11</v>
      </c>
      <c r="B15" s="38" t="s">
        <v>241</v>
      </c>
      <c r="C15" s="37">
        <v>1</v>
      </c>
      <c r="D15" s="37"/>
    </row>
    <row r="16" spans="1:4" x14ac:dyDescent="0.2">
      <c r="A16" s="39">
        <v>12</v>
      </c>
      <c r="B16" s="38" t="s">
        <v>240</v>
      </c>
      <c r="C16" s="37">
        <v>1</v>
      </c>
      <c r="D16" s="37"/>
    </row>
    <row r="17" spans="1:5" x14ac:dyDescent="0.2">
      <c r="A17" s="39">
        <v>13</v>
      </c>
      <c r="B17" s="38" t="s">
        <v>239</v>
      </c>
      <c r="C17" s="37">
        <v>1</v>
      </c>
      <c r="D17" s="37"/>
    </row>
    <row r="18" spans="1:5" x14ac:dyDescent="0.2">
      <c r="A18" s="39">
        <v>14</v>
      </c>
      <c r="B18" s="38" t="s">
        <v>238</v>
      </c>
      <c r="C18" s="37">
        <v>1</v>
      </c>
      <c r="D18" s="37"/>
    </row>
    <row r="19" spans="1:5" x14ac:dyDescent="0.2">
      <c r="A19" s="39">
        <v>15</v>
      </c>
      <c r="B19" s="38" t="s">
        <v>237</v>
      </c>
      <c r="C19" s="37"/>
      <c r="D19" s="37">
        <v>1</v>
      </c>
    </row>
    <row r="20" spans="1:5" x14ac:dyDescent="0.2">
      <c r="A20" s="39">
        <v>16</v>
      </c>
      <c r="B20" s="38" t="s">
        <v>236</v>
      </c>
      <c r="C20" s="37"/>
      <c r="D20" s="37">
        <v>1</v>
      </c>
    </row>
    <row r="21" spans="1:5" x14ac:dyDescent="0.2">
      <c r="A21" s="39">
        <v>17</v>
      </c>
      <c r="B21" s="38" t="s">
        <v>235</v>
      </c>
      <c r="C21" s="37"/>
      <c r="D21" s="37">
        <v>1</v>
      </c>
    </row>
    <row r="22" spans="1:5" x14ac:dyDescent="0.2">
      <c r="A22" s="39">
        <v>18</v>
      </c>
      <c r="B22" s="38" t="s">
        <v>234</v>
      </c>
      <c r="C22" s="37"/>
      <c r="D22" s="37">
        <v>1</v>
      </c>
    </row>
    <row r="23" spans="1:5" x14ac:dyDescent="0.2">
      <c r="B23" s="35" t="s">
        <v>233</v>
      </c>
      <c r="C23" s="220">
        <f>+COUNT(C5:C22)</f>
        <v>12</v>
      </c>
      <c r="D23" s="220"/>
    </row>
    <row r="24" spans="1:5" x14ac:dyDescent="0.2">
      <c r="B24" s="36" t="s">
        <v>232</v>
      </c>
      <c r="C24" s="215">
        <f>+COUNT(D5:D22)</f>
        <v>6</v>
      </c>
      <c r="D24" s="215"/>
    </row>
    <row r="25" spans="1:5" x14ac:dyDescent="0.2">
      <c r="B25" s="35" t="s">
        <v>231</v>
      </c>
      <c r="C25" s="216" t="str">
        <f>+IF(AND(C23&gt;=1,C23&lt;=5),"3", IF(AND(C23&gt;=6,C23&lt;=11), "4", IF(AND(C23&gt;=12,C23&lt;=18), "5", "Revisar")))</f>
        <v>5</v>
      </c>
      <c r="D25" s="216"/>
      <c r="E25" s="216"/>
    </row>
  </sheetData>
  <sheetProtection algorithmName="SHA-512" hashValue="VmsbyT09S0d9MYhvPWrlLzAFqwqIakPsaSfIHoslwgZaC8DlPz9jJVLYl0Ll4xS8W5ZNELwp67J0nWUsw2dneg==" saltValue="2Ir++2UEu8eijJ5CtxoMIg==" spinCount="100000" sheet="1" objects="1" scenarios="1"/>
  <mergeCells count="8">
    <mergeCell ref="C24:D24"/>
    <mergeCell ref="C25:E25"/>
    <mergeCell ref="A1:D1"/>
    <mergeCell ref="A2:D2"/>
    <mergeCell ref="A3:A4"/>
    <mergeCell ref="B3:B4"/>
    <mergeCell ref="C3:D3"/>
    <mergeCell ref="C23:D23"/>
  </mergeCells>
  <pageMargins left="0.75" right="0.75" top="1" bottom="1" header="0.5" footer="0.5"/>
  <pageSetup paperSize="12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election activeCell="F8" sqref="F8"/>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16384" width="12.28515625" style="34"/>
  </cols>
  <sheetData>
    <row r="1" spans="1:4" ht="16.5" customHeight="1" x14ac:dyDescent="0.2">
      <c r="A1" s="217" t="s">
        <v>257</v>
      </c>
      <c r="B1" s="217"/>
      <c r="C1" s="217"/>
      <c r="D1" s="217"/>
    </row>
    <row r="2" spans="1:4" ht="49.5" customHeight="1" x14ac:dyDescent="0.2">
      <c r="A2" s="221" t="s">
        <v>109</v>
      </c>
      <c r="B2" s="222"/>
      <c r="C2" s="222"/>
      <c r="D2" s="223"/>
    </row>
    <row r="3" spans="1:4" x14ac:dyDescent="0.2">
      <c r="A3" s="219" t="s">
        <v>256</v>
      </c>
      <c r="B3" s="219" t="s">
        <v>255</v>
      </c>
      <c r="C3" s="219" t="s">
        <v>254</v>
      </c>
      <c r="D3" s="219"/>
    </row>
    <row r="4" spans="1:4" x14ac:dyDescent="0.2">
      <c r="A4" s="219"/>
      <c r="B4" s="219"/>
      <c r="C4" s="40" t="s">
        <v>253</v>
      </c>
      <c r="D4" s="40" t="s">
        <v>252</v>
      </c>
    </row>
    <row r="5" spans="1:4" x14ac:dyDescent="0.2">
      <c r="A5" s="39">
        <v>1</v>
      </c>
      <c r="B5" s="38" t="s">
        <v>251</v>
      </c>
      <c r="C5" s="37">
        <v>1</v>
      </c>
      <c r="D5" s="37"/>
    </row>
    <row r="6" spans="1:4" ht="17.25" customHeight="1" x14ac:dyDescent="0.2">
      <c r="A6" s="39">
        <v>2</v>
      </c>
      <c r="B6" s="38" t="s">
        <v>250</v>
      </c>
      <c r="C6" s="37">
        <v>1</v>
      </c>
      <c r="D6" s="37"/>
    </row>
    <row r="7" spans="1:4" x14ac:dyDescent="0.2">
      <c r="A7" s="39">
        <v>3</v>
      </c>
      <c r="B7" s="38" t="s">
        <v>249</v>
      </c>
      <c r="C7" s="37">
        <v>1</v>
      </c>
      <c r="D7" s="37"/>
    </row>
    <row r="8" spans="1:4" ht="25.5" x14ac:dyDescent="0.2">
      <c r="A8" s="39">
        <v>4</v>
      </c>
      <c r="B8" s="38" t="s">
        <v>248</v>
      </c>
      <c r="C8" s="37"/>
      <c r="D8" s="37">
        <v>1</v>
      </c>
    </row>
    <row r="9" spans="1:4" x14ac:dyDescent="0.2">
      <c r="A9" s="39">
        <v>5</v>
      </c>
      <c r="B9" s="38" t="s">
        <v>247</v>
      </c>
      <c r="C9" s="37">
        <v>1</v>
      </c>
      <c r="D9" s="37"/>
    </row>
    <row r="10" spans="1:4" x14ac:dyDescent="0.2">
      <c r="A10" s="39">
        <v>6</v>
      </c>
      <c r="B10" s="38" t="s">
        <v>246</v>
      </c>
      <c r="C10" s="37">
        <v>1</v>
      </c>
      <c r="D10" s="37"/>
    </row>
    <row r="11" spans="1:4" x14ac:dyDescent="0.2">
      <c r="A11" s="39">
        <v>7</v>
      </c>
      <c r="B11" s="38" t="s">
        <v>245</v>
      </c>
      <c r="C11" s="37">
        <v>1</v>
      </c>
      <c r="D11" s="37"/>
    </row>
    <row r="12" spans="1:4" ht="25.5" x14ac:dyDescent="0.2">
      <c r="A12" s="39">
        <v>8</v>
      </c>
      <c r="B12" s="38" t="s">
        <v>244</v>
      </c>
      <c r="C12" s="37"/>
      <c r="D12" s="37">
        <v>1</v>
      </c>
    </row>
    <row r="13" spans="1:4" x14ac:dyDescent="0.2">
      <c r="A13" s="39">
        <v>9</v>
      </c>
      <c r="B13" s="38" t="s">
        <v>243</v>
      </c>
      <c r="C13" s="37"/>
      <c r="D13" s="37">
        <v>1</v>
      </c>
    </row>
    <row r="14" spans="1:4" ht="25.5" x14ac:dyDescent="0.2">
      <c r="A14" s="39">
        <v>10</v>
      </c>
      <c r="B14" s="38" t="s">
        <v>242</v>
      </c>
      <c r="C14" s="37">
        <v>1</v>
      </c>
      <c r="D14" s="37"/>
    </row>
    <row r="15" spans="1:4" x14ac:dyDescent="0.2">
      <c r="A15" s="39">
        <v>11</v>
      </c>
      <c r="B15" s="38" t="s">
        <v>241</v>
      </c>
      <c r="C15" s="37">
        <v>1</v>
      </c>
      <c r="D15" s="37"/>
    </row>
    <row r="16" spans="1:4" x14ac:dyDescent="0.2">
      <c r="A16" s="39">
        <v>12</v>
      </c>
      <c r="B16" s="38" t="s">
        <v>240</v>
      </c>
      <c r="C16" s="37">
        <v>1</v>
      </c>
      <c r="D16" s="37"/>
    </row>
    <row r="17" spans="1:5" x14ac:dyDescent="0.2">
      <c r="A17" s="39">
        <v>13</v>
      </c>
      <c r="B17" s="38" t="s">
        <v>239</v>
      </c>
      <c r="C17" s="37">
        <v>1</v>
      </c>
      <c r="D17" s="37"/>
    </row>
    <row r="18" spans="1:5" x14ac:dyDescent="0.2">
      <c r="A18" s="39">
        <v>14</v>
      </c>
      <c r="B18" s="38" t="s">
        <v>238</v>
      </c>
      <c r="C18" s="37">
        <v>1</v>
      </c>
      <c r="D18" s="37"/>
    </row>
    <row r="19" spans="1:5" x14ac:dyDescent="0.2">
      <c r="A19" s="39">
        <v>15</v>
      </c>
      <c r="B19" s="38" t="s">
        <v>237</v>
      </c>
      <c r="C19" s="37"/>
      <c r="D19" s="37">
        <v>1</v>
      </c>
    </row>
    <row r="20" spans="1:5" x14ac:dyDescent="0.2">
      <c r="A20" s="39">
        <v>16</v>
      </c>
      <c r="B20" s="38" t="s">
        <v>236</v>
      </c>
      <c r="C20" s="37"/>
      <c r="D20" s="37">
        <v>1</v>
      </c>
    </row>
    <row r="21" spans="1:5" x14ac:dyDescent="0.2">
      <c r="A21" s="39">
        <v>17</v>
      </c>
      <c r="B21" s="38" t="s">
        <v>235</v>
      </c>
      <c r="C21" s="37">
        <v>1</v>
      </c>
      <c r="D21" s="37"/>
    </row>
    <row r="22" spans="1:5" x14ac:dyDescent="0.2">
      <c r="A22" s="39">
        <v>18</v>
      </c>
      <c r="B22" s="38" t="s">
        <v>234</v>
      </c>
      <c r="C22" s="37"/>
      <c r="D22" s="37">
        <v>1</v>
      </c>
    </row>
    <row r="23" spans="1:5" x14ac:dyDescent="0.2">
      <c r="B23" s="35" t="s">
        <v>233</v>
      </c>
      <c r="C23" s="220">
        <v>17</v>
      </c>
      <c r="D23" s="220"/>
    </row>
    <row r="24" spans="1:5" x14ac:dyDescent="0.2">
      <c r="B24" s="36" t="s">
        <v>232</v>
      </c>
      <c r="C24" s="215">
        <v>1</v>
      </c>
      <c r="D24" s="215"/>
    </row>
    <row r="25" spans="1:5" x14ac:dyDescent="0.2">
      <c r="B25" s="35" t="s">
        <v>231</v>
      </c>
      <c r="C25" s="216" t="str">
        <f>+IF(AND(C23&gt;=1,C23&lt;=5),"3", IF(AND(C23&gt;=6,C23&lt;=11), "4", IF(AND(C23&gt;=12,C23&lt;=18), "5", "Revisar")))</f>
        <v>5</v>
      </c>
      <c r="D25" s="216"/>
      <c r="E25" s="216"/>
    </row>
  </sheetData>
  <sheetProtection algorithmName="SHA-512" hashValue="K4JBGG3aaSheg+LWNE8xAPRIe9LegSBq8A4kR0StVPCE7M6OwJTiFVNOe8LzJLdnAEnTRTX3esoxMr7IxTRoxw==" saltValue="iKz/IIjHQM0km3VqLk4whw==" spinCount="100000" sheet="1" objects="1" scenarios="1"/>
  <mergeCells count="8">
    <mergeCell ref="C24:D24"/>
    <mergeCell ref="C25:E25"/>
    <mergeCell ref="A1:D1"/>
    <mergeCell ref="A2:D2"/>
    <mergeCell ref="A3:A4"/>
    <mergeCell ref="B3:B4"/>
    <mergeCell ref="C3:D3"/>
    <mergeCell ref="C23:D23"/>
  </mergeCells>
  <pageMargins left="0.75" right="0.75" top="1" bottom="1" header="0.5" footer="0.5"/>
  <pageSetup paperSize="12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A3" sqref="A3:A4"/>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8" width="12.28515625" style="34"/>
    <col min="9" max="13" width="0" style="34" hidden="1" customWidth="1"/>
    <col min="14" max="16384" width="12.28515625" style="34"/>
  </cols>
  <sheetData>
    <row r="1" spans="1:4" ht="16.5" customHeight="1" x14ac:dyDescent="0.2">
      <c r="A1" s="217" t="s">
        <v>257</v>
      </c>
      <c r="B1" s="217"/>
      <c r="C1" s="217"/>
      <c r="D1" s="217"/>
    </row>
    <row r="2" spans="1:4" ht="34.5" customHeight="1" x14ac:dyDescent="0.2">
      <c r="A2" s="218" t="s">
        <v>385</v>
      </c>
      <c r="B2" s="218"/>
      <c r="C2" s="218"/>
      <c r="D2" s="218"/>
    </row>
    <row r="3" spans="1:4" x14ac:dyDescent="0.2">
      <c r="A3" s="219" t="s">
        <v>256</v>
      </c>
      <c r="B3" s="219" t="s">
        <v>255</v>
      </c>
      <c r="C3" s="219" t="s">
        <v>254</v>
      </c>
      <c r="D3" s="219"/>
    </row>
    <row r="4" spans="1:4" ht="33" customHeight="1" x14ac:dyDescent="0.2">
      <c r="A4" s="219"/>
      <c r="B4" s="219"/>
      <c r="C4" s="68" t="s">
        <v>253</v>
      </c>
      <c r="D4" s="68" t="s">
        <v>252</v>
      </c>
    </row>
    <row r="5" spans="1:4" x14ac:dyDescent="0.2">
      <c r="A5" s="39">
        <v>1</v>
      </c>
      <c r="B5" s="38" t="s">
        <v>251</v>
      </c>
      <c r="C5" s="37">
        <v>1</v>
      </c>
      <c r="D5" s="37"/>
    </row>
    <row r="6" spans="1:4" ht="17.25" customHeight="1" x14ac:dyDescent="0.2">
      <c r="A6" s="39">
        <v>2</v>
      </c>
      <c r="B6" s="38" t="s">
        <v>250</v>
      </c>
      <c r="C6" s="37">
        <v>1</v>
      </c>
      <c r="D6" s="37"/>
    </row>
    <row r="7" spans="1:4" x14ac:dyDescent="0.2">
      <c r="A7" s="39">
        <v>3</v>
      </c>
      <c r="B7" s="38" t="s">
        <v>249</v>
      </c>
      <c r="C7" s="37">
        <v>1</v>
      </c>
      <c r="D7" s="37"/>
    </row>
    <row r="8" spans="1:4" ht="25.5" x14ac:dyDescent="0.2">
      <c r="A8" s="39">
        <v>4</v>
      </c>
      <c r="B8" s="38" t="s">
        <v>248</v>
      </c>
      <c r="C8" s="37"/>
      <c r="D8" s="37">
        <v>1</v>
      </c>
    </row>
    <row r="9" spans="1:4" x14ac:dyDescent="0.2">
      <c r="A9" s="39">
        <v>5</v>
      </c>
      <c r="B9" s="38" t="s">
        <v>247</v>
      </c>
      <c r="C9" s="37"/>
      <c r="D9" s="37">
        <v>1</v>
      </c>
    </row>
    <row r="10" spans="1:4" x14ac:dyDescent="0.2">
      <c r="A10" s="39">
        <v>6</v>
      </c>
      <c r="B10" s="38" t="s">
        <v>246</v>
      </c>
      <c r="C10" s="37">
        <v>1</v>
      </c>
      <c r="D10" s="37"/>
    </row>
    <row r="11" spans="1:4" x14ac:dyDescent="0.2">
      <c r="A11" s="39">
        <v>7</v>
      </c>
      <c r="B11" s="38" t="s">
        <v>245</v>
      </c>
      <c r="C11" s="37"/>
      <c r="D11" s="37">
        <v>1</v>
      </c>
    </row>
    <row r="12" spans="1:4" ht="25.5" x14ac:dyDescent="0.2">
      <c r="A12" s="39">
        <v>8</v>
      </c>
      <c r="B12" s="38" t="s">
        <v>244</v>
      </c>
      <c r="C12" s="37"/>
      <c r="D12" s="37">
        <v>1</v>
      </c>
    </row>
    <row r="13" spans="1:4" x14ac:dyDescent="0.2">
      <c r="A13" s="39">
        <v>9</v>
      </c>
      <c r="B13" s="38" t="s">
        <v>243</v>
      </c>
      <c r="C13" s="37"/>
      <c r="D13" s="37">
        <v>1</v>
      </c>
    </row>
    <row r="14" spans="1:4" ht="25.5" x14ac:dyDescent="0.2">
      <c r="A14" s="39">
        <v>10</v>
      </c>
      <c r="B14" s="38" t="s">
        <v>242</v>
      </c>
      <c r="C14" s="37">
        <v>1</v>
      </c>
      <c r="D14" s="37"/>
    </row>
    <row r="15" spans="1:4" x14ac:dyDescent="0.2">
      <c r="A15" s="39">
        <v>11</v>
      </c>
      <c r="B15" s="38" t="s">
        <v>241</v>
      </c>
      <c r="C15" s="37">
        <v>1</v>
      </c>
      <c r="D15" s="37"/>
    </row>
    <row r="16" spans="1:4" x14ac:dyDescent="0.2">
      <c r="A16" s="39">
        <v>12</v>
      </c>
      <c r="B16" s="38" t="s">
        <v>240</v>
      </c>
      <c r="C16" s="37">
        <v>1</v>
      </c>
      <c r="D16" s="37"/>
    </row>
    <row r="17" spans="1:5" x14ac:dyDescent="0.2">
      <c r="A17" s="39">
        <v>13</v>
      </c>
      <c r="B17" s="38" t="s">
        <v>239</v>
      </c>
      <c r="C17" s="37">
        <v>1</v>
      </c>
      <c r="D17" s="37"/>
    </row>
    <row r="18" spans="1:5" x14ac:dyDescent="0.2">
      <c r="A18" s="39">
        <v>14</v>
      </c>
      <c r="B18" s="38" t="s">
        <v>238</v>
      </c>
      <c r="C18" s="37">
        <v>1</v>
      </c>
      <c r="D18" s="37"/>
    </row>
    <row r="19" spans="1:5" x14ac:dyDescent="0.2">
      <c r="A19" s="39">
        <v>15</v>
      </c>
      <c r="B19" s="38" t="s">
        <v>237</v>
      </c>
      <c r="C19" s="37"/>
      <c r="D19" s="37">
        <v>1</v>
      </c>
    </row>
    <row r="20" spans="1:5" x14ac:dyDescent="0.2">
      <c r="A20" s="39">
        <v>16</v>
      </c>
      <c r="B20" s="38" t="s">
        <v>236</v>
      </c>
      <c r="C20" s="37"/>
      <c r="D20" s="37">
        <v>1</v>
      </c>
    </row>
    <row r="21" spans="1:5" x14ac:dyDescent="0.2">
      <c r="A21" s="39">
        <v>17</v>
      </c>
      <c r="B21" s="38" t="s">
        <v>235</v>
      </c>
      <c r="C21" s="37"/>
      <c r="D21" s="37">
        <v>1</v>
      </c>
    </row>
    <row r="22" spans="1:5" x14ac:dyDescent="0.2">
      <c r="A22" s="39">
        <v>18</v>
      </c>
      <c r="B22" s="38" t="s">
        <v>234</v>
      </c>
      <c r="C22" s="37"/>
      <c r="D22" s="37">
        <v>1</v>
      </c>
    </row>
    <row r="23" spans="1:5" x14ac:dyDescent="0.2">
      <c r="B23" s="35" t="s">
        <v>233</v>
      </c>
      <c r="C23" s="220">
        <f>+COUNT(C5:C22)</f>
        <v>9</v>
      </c>
      <c r="D23" s="220"/>
    </row>
    <row r="24" spans="1:5" x14ac:dyDescent="0.2">
      <c r="B24" s="36" t="s">
        <v>232</v>
      </c>
      <c r="C24" s="215">
        <f>+COUNT(D5:D22)</f>
        <v>9</v>
      </c>
      <c r="D24" s="215"/>
    </row>
    <row r="25" spans="1:5" x14ac:dyDescent="0.2">
      <c r="B25" s="35" t="s">
        <v>231</v>
      </c>
      <c r="C25" s="216" t="str">
        <f>+IF(AND(C23&gt;=1,C23&lt;=5),"3", IF(AND(C23&gt;=6,C23&lt;=11), "4", IF(AND(C23&gt;=12,C23&lt;=18), "5", "Revisar")))</f>
        <v>4</v>
      </c>
      <c r="D25" s="216"/>
      <c r="E25" s="216"/>
    </row>
  </sheetData>
  <sheetProtection algorithmName="SHA-512" hashValue="UQbpw5auOsiTOALC5DTCj0+uyDg8mrqBdU4btrWv9eP/evh4hBmbqCYObyLvJwaWd34c1QfI2bwc3hJmx8LC5A==" saltValue="pFgeGD9m3tDC2bVorks82Q=="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E19" sqref="E19"/>
    </sheetView>
  </sheetViews>
  <sheetFormatPr baseColWidth="10" defaultColWidth="12.28515625" defaultRowHeight="12.75" x14ac:dyDescent="0.2"/>
  <cols>
    <col min="1" max="1" width="4.140625" style="34" customWidth="1"/>
    <col min="2" max="2" width="61.28515625" style="34" customWidth="1"/>
    <col min="3" max="4" width="6.28515625" style="34" customWidth="1"/>
    <col min="5" max="16384" width="12.28515625" style="34"/>
  </cols>
  <sheetData>
    <row r="1" spans="1:4" ht="16.5" customHeight="1" x14ac:dyDescent="0.2">
      <c r="A1" s="217" t="s">
        <v>257</v>
      </c>
      <c r="B1" s="217"/>
      <c r="C1" s="217"/>
      <c r="D1" s="217"/>
    </row>
    <row r="2" spans="1:4" ht="34.5" customHeight="1" x14ac:dyDescent="0.2">
      <c r="A2" s="218" t="s">
        <v>386</v>
      </c>
      <c r="B2" s="218"/>
      <c r="C2" s="218"/>
      <c r="D2" s="218"/>
    </row>
    <row r="3" spans="1:4" x14ac:dyDescent="0.2">
      <c r="A3" s="219" t="s">
        <v>256</v>
      </c>
      <c r="B3" s="219" t="s">
        <v>255</v>
      </c>
      <c r="C3" s="219" t="s">
        <v>254</v>
      </c>
      <c r="D3" s="219"/>
    </row>
    <row r="4" spans="1:4" x14ac:dyDescent="0.2">
      <c r="A4" s="219"/>
      <c r="B4" s="219"/>
      <c r="C4" s="70" t="s">
        <v>253</v>
      </c>
      <c r="D4" s="70" t="s">
        <v>252</v>
      </c>
    </row>
    <row r="5" spans="1:4" x14ac:dyDescent="0.2">
      <c r="A5" s="39">
        <v>1</v>
      </c>
      <c r="B5" s="38" t="s">
        <v>251</v>
      </c>
      <c r="C5" s="37">
        <v>1</v>
      </c>
      <c r="D5" s="37"/>
    </row>
    <row r="6" spans="1:4" ht="17.25" customHeight="1" x14ac:dyDescent="0.2">
      <c r="A6" s="39">
        <v>2</v>
      </c>
      <c r="B6" s="38" t="s">
        <v>250</v>
      </c>
      <c r="C6" s="37">
        <v>1</v>
      </c>
      <c r="D6" s="37"/>
    </row>
    <row r="7" spans="1:4" x14ac:dyDescent="0.2">
      <c r="A7" s="39">
        <v>3</v>
      </c>
      <c r="B7" s="38" t="s">
        <v>249</v>
      </c>
      <c r="C7" s="37">
        <v>1</v>
      </c>
      <c r="D7" s="37"/>
    </row>
    <row r="8" spans="1:4" ht="25.5" x14ac:dyDescent="0.2">
      <c r="A8" s="39">
        <v>4</v>
      </c>
      <c r="B8" s="38" t="s">
        <v>248</v>
      </c>
      <c r="C8" s="37">
        <v>1</v>
      </c>
      <c r="D8" s="37"/>
    </row>
    <row r="9" spans="1:4" x14ac:dyDescent="0.2">
      <c r="A9" s="39">
        <v>5</v>
      </c>
      <c r="B9" s="38" t="s">
        <v>247</v>
      </c>
      <c r="C9" s="37">
        <v>1</v>
      </c>
      <c r="D9" s="37"/>
    </row>
    <row r="10" spans="1:4" x14ac:dyDescent="0.2">
      <c r="A10" s="39">
        <v>6</v>
      </c>
      <c r="B10" s="38" t="s">
        <v>246</v>
      </c>
      <c r="C10" s="37">
        <v>1</v>
      </c>
      <c r="D10" s="37"/>
    </row>
    <row r="11" spans="1:4" x14ac:dyDescent="0.2">
      <c r="A11" s="39">
        <v>7</v>
      </c>
      <c r="B11" s="38" t="s">
        <v>245</v>
      </c>
      <c r="C11" s="37">
        <v>1</v>
      </c>
      <c r="D11" s="37"/>
    </row>
    <row r="12" spans="1:4" ht="25.5" x14ac:dyDescent="0.2">
      <c r="A12" s="39">
        <v>8</v>
      </c>
      <c r="B12" s="38" t="s">
        <v>244</v>
      </c>
      <c r="C12" s="37"/>
      <c r="D12" s="37">
        <v>1</v>
      </c>
    </row>
    <row r="13" spans="1:4" x14ac:dyDescent="0.2">
      <c r="A13" s="39">
        <v>9</v>
      </c>
      <c r="B13" s="38" t="s">
        <v>243</v>
      </c>
      <c r="C13" s="37"/>
      <c r="D13" s="37">
        <v>1</v>
      </c>
    </row>
    <row r="14" spans="1:4" ht="25.5" x14ac:dyDescent="0.2">
      <c r="A14" s="39">
        <v>10</v>
      </c>
      <c r="B14" s="38" t="s">
        <v>242</v>
      </c>
      <c r="C14" s="37">
        <v>1</v>
      </c>
      <c r="D14" s="37"/>
    </row>
    <row r="15" spans="1:4" x14ac:dyDescent="0.2">
      <c r="A15" s="39">
        <v>11</v>
      </c>
      <c r="B15" s="38" t="s">
        <v>241</v>
      </c>
      <c r="C15" s="37">
        <v>1</v>
      </c>
      <c r="D15" s="37"/>
    </row>
    <row r="16" spans="1:4" x14ac:dyDescent="0.2">
      <c r="A16" s="39">
        <v>12</v>
      </c>
      <c r="B16" s="38" t="s">
        <v>240</v>
      </c>
      <c r="C16" s="37">
        <v>1</v>
      </c>
      <c r="D16" s="37"/>
    </row>
    <row r="17" spans="1:5" x14ac:dyDescent="0.2">
      <c r="A17" s="39">
        <v>13</v>
      </c>
      <c r="B17" s="38" t="s">
        <v>239</v>
      </c>
      <c r="C17" s="37">
        <v>1</v>
      </c>
      <c r="D17" s="37"/>
    </row>
    <row r="18" spans="1:5" x14ac:dyDescent="0.2">
      <c r="A18" s="39">
        <v>14</v>
      </c>
      <c r="B18" s="38" t="s">
        <v>238</v>
      </c>
      <c r="C18" s="37">
        <v>1</v>
      </c>
      <c r="D18" s="37"/>
    </row>
    <row r="19" spans="1:5" x14ac:dyDescent="0.2">
      <c r="A19" s="39">
        <v>15</v>
      </c>
      <c r="B19" s="38" t="s">
        <v>237</v>
      </c>
      <c r="C19" s="37"/>
      <c r="D19" s="37">
        <v>1</v>
      </c>
    </row>
    <row r="20" spans="1:5" x14ac:dyDescent="0.2">
      <c r="A20" s="39">
        <v>16</v>
      </c>
      <c r="B20" s="38" t="s">
        <v>236</v>
      </c>
      <c r="C20" s="37"/>
      <c r="D20" s="37">
        <v>1</v>
      </c>
    </row>
    <row r="21" spans="1:5" x14ac:dyDescent="0.2">
      <c r="A21" s="39">
        <v>17</v>
      </c>
      <c r="B21" s="38" t="s">
        <v>235</v>
      </c>
      <c r="C21" s="37"/>
      <c r="D21" s="37">
        <v>1</v>
      </c>
    </row>
    <row r="22" spans="1:5" x14ac:dyDescent="0.2">
      <c r="A22" s="39">
        <v>18</v>
      </c>
      <c r="B22" s="38" t="s">
        <v>234</v>
      </c>
      <c r="C22" s="37"/>
      <c r="D22" s="37">
        <v>1</v>
      </c>
    </row>
    <row r="23" spans="1:5" x14ac:dyDescent="0.2">
      <c r="B23" s="35" t="s">
        <v>233</v>
      </c>
      <c r="C23" s="220">
        <v>12</v>
      </c>
      <c r="D23" s="220"/>
    </row>
    <row r="24" spans="1:5" x14ac:dyDescent="0.2">
      <c r="B24" s="36" t="s">
        <v>232</v>
      </c>
      <c r="C24" s="215">
        <f>+COUNT(D5:D22)</f>
        <v>6</v>
      </c>
      <c r="D24" s="215"/>
    </row>
    <row r="25" spans="1:5" x14ac:dyDescent="0.2">
      <c r="B25" s="35" t="s">
        <v>231</v>
      </c>
      <c r="C25" s="216" t="str">
        <f>+IF(AND(C23&gt;=1,C23&lt;=5),"3", IF(AND(C23&gt;=6,C23&lt;=11), "4", IF(AND(C23&gt;=12,C23&lt;=18), "5", "Revisar")))</f>
        <v>5</v>
      </c>
      <c r="D25" s="216"/>
      <c r="E25" s="216"/>
    </row>
  </sheetData>
  <sheetProtection algorithmName="SHA-512" hashValue="SrBXqweL2a/MPLzKFhDMNAQyvK8Z0p0P4dm7eNL2d7NEyc26TyYJqQHOHnRFpSyW6HeokMjA9q31fQMI+RBMCg==" saltValue="6Mg1hgvC4Au3DXq0l0Cisg==" spinCount="100000" sheet="1" objects="1" scenarios="1"/>
  <mergeCells count="8">
    <mergeCell ref="C24:D24"/>
    <mergeCell ref="C25:E25"/>
    <mergeCell ref="A1:D1"/>
    <mergeCell ref="A2:D2"/>
    <mergeCell ref="A3:A4"/>
    <mergeCell ref="B3:B4"/>
    <mergeCell ref="C3:D3"/>
    <mergeCell ref="C23:D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Identificación de riesgos</vt:lpstr>
      <vt:lpstr>Mapa de riesgos</vt:lpstr>
      <vt:lpstr>Valoración</vt:lpstr>
      <vt:lpstr>Mapa de riesgos v2</vt:lpstr>
      <vt:lpstr>ID T Humano</vt:lpstr>
      <vt:lpstr>ID Tesoreria</vt:lpstr>
      <vt:lpstr>ID Juridica</vt:lpstr>
      <vt:lpstr>ID Almacen</vt:lpstr>
      <vt:lpstr>ID Mantenimiento</vt:lpstr>
      <vt:lpstr>ID SG-SST</vt:lpstr>
      <vt:lpstr>ID Calidad</vt:lpstr>
      <vt:lpstr>ID Informatica</vt:lpstr>
      <vt:lpstr>ID Informatica 2 </vt:lpstr>
      <vt:lpstr>ID informatica 3</vt:lpstr>
      <vt:lpstr>ID Costos</vt:lpstr>
      <vt:lpstr>ID Activos</vt:lpstr>
      <vt:lpstr>ID auditorias médicas</vt:lpstr>
      <vt:lpstr>ID audi concurrente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MAPI</dc:creator>
  <cp:lastModifiedBy>TuSoft</cp:lastModifiedBy>
  <dcterms:created xsi:type="dcterms:W3CDTF">2019-01-29T03:33:35Z</dcterms:created>
  <dcterms:modified xsi:type="dcterms:W3CDTF">2020-08-26T16:49:34Z</dcterms:modified>
</cp:coreProperties>
</file>